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20" yWindow="-120" windowWidth="24240" windowHeight="13140" firstSheet="1" activeTab="2"/>
  </bookViews>
  <sheets>
    <sheet name="CONTROL DE CAMBIOS " sheetId="10" r:id="rId1"/>
    <sheet name="INSTRUCTIVO DE CALIFICACION" sheetId="11" r:id="rId2"/>
    <sheet name="AYB" sheetId="6" r:id="rId3"/>
  </sheets>
  <externalReferences>
    <externalReference r:id="rId4"/>
  </externalReferences>
  <definedNames>
    <definedName name="Legal">'[1]tablas de valoracion'!$J$131:$J$132</definedName>
    <definedName name="Valoracion">#REF!</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8" i="6"/>
  <c r="R28" s="1"/>
  <c r="S28" s="1"/>
  <c r="O29"/>
  <c r="R29" s="1"/>
  <c r="S29" s="1"/>
  <c r="O27"/>
  <c r="R27" s="1"/>
  <c r="S27" s="1"/>
  <c r="T27" s="1"/>
  <c r="U31"/>
  <c r="O31"/>
  <c r="R31" s="1"/>
  <c r="S31" s="1"/>
  <c r="T31" s="1"/>
  <c r="P27" l="1"/>
  <c r="P31"/>
  <c r="P26" l="1"/>
  <c r="U26"/>
  <c r="U27"/>
  <c r="P28"/>
  <c r="U28"/>
  <c r="P29"/>
  <c r="U29"/>
  <c r="U30"/>
  <c r="U32"/>
  <c r="U33"/>
  <c r="U34"/>
  <c r="U35"/>
  <c r="U36"/>
  <c r="U37"/>
  <c r="U38"/>
  <c r="U39"/>
  <c r="U40"/>
  <c r="U41"/>
  <c r="U42"/>
  <c r="O43"/>
  <c r="P43" s="1"/>
  <c r="U43"/>
  <c r="O44"/>
  <c r="R44"/>
  <c r="S44" s="1"/>
  <c r="T44" s="1"/>
  <c r="U44"/>
  <c r="O45"/>
  <c r="U45"/>
  <c r="U46"/>
  <c r="R43"/>
  <c r="S43" s="1"/>
  <c r="T43"/>
  <c r="P44"/>
  <c r="U25"/>
  <c r="U23"/>
  <c r="U24"/>
  <c r="U22"/>
  <c r="U21"/>
  <c r="U20"/>
  <c r="U18"/>
  <c r="U16"/>
  <c r="U17"/>
  <c r="U15"/>
  <c r="U14"/>
  <c r="U12"/>
  <c r="U13"/>
  <c r="U9"/>
  <c r="U10"/>
  <c r="U11"/>
  <c r="U8"/>
  <c r="O14"/>
  <c r="R14"/>
  <c r="S14" s="1"/>
  <c r="T14"/>
  <c r="O10"/>
  <c r="O23"/>
  <c r="O18"/>
  <c r="P18" s="1"/>
  <c r="O13"/>
  <c r="O8"/>
  <c r="R8" s="1"/>
  <c r="S8" s="1"/>
  <c r="T8" s="1"/>
  <c r="O9"/>
  <c r="O11"/>
  <c r="R11"/>
  <c r="S11" s="1"/>
  <c r="T11" s="1"/>
  <c r="O12"/>
  <c r="O15"/>
  <c r="O16"/>
  <c r="P16" s="1"/>
  <c r="O17"/>
  <c r="P17"/>
  <c r="R17"/>
  <c r="S17"/>
  <c r="T17" s="1"/>
  <c r="R18"/>
  <c r="S18" s="1"/>
  <c r="T18"/>
  <c r="O20"/>
  <c r="O21"/>
  <c r="R21" s="1"/>
  <c r="O22"/>
  <c r="P22"/>
  <c r="R22"/>
  <c r="S22"/>
  <c r="T22" s="1"/>
  <c r="O24"/>
  <c r="O25"/>
  <c r="P11"/>
  <c r="P8"/>
  <c r="R24"/>
  <c r="S24"/>
  <c r="T24" s="1"/>
  <c r="P24"/>
  <c r="S21"/>
  <c r="T21" s="1"/>
  <c r="P21"/>
  <c r="P20"/>
  <c r="R20"/>
  <c r="S20" s="1"/>
  <c r="T20" s="1"/>
  <c r="R16"/>
  <c r="S16" s="1"/>
  <c r="T16"/>
  <c r="R15"/>
  <c r="S15" s="1"/>
  <c r="T15"/>
  <c r="P15"/>
  <c r="R12"/>
  <c r="S12" s="1"/>
  <c r="T12" s="1"/>
  <c r="P12"/>
  <c r="P14"/>
  <c r="R10"/>
  <c r="S10" s="1"/>
  <c r="T10" s="1"/>
  <c r="P10"/>
  <c r="R25" l="1"/>
  <c r="S25" s="1"/>
  <c r="T25" s="1"/>
  <c r="P25"/>
  <c r="P9"/>
  <c r="R9"/>
  <c r="S9" s="1"/>
  <c r="T9" s="1"/>
  <c r="P13"/>
  <c r="R13"/>
  <c r="S13" s="1"/>
  <c r="T13" s="1"/>
  <c r="P23"/>
  <c r="R23"/>
  <c r="S23" s="1"/>
  <c r="T23" s="1"/>
  <c r="R45"/>
  <c r="S45" s="1"/>
  <c r="T45" s="1"/>
  <c r="P45"/>
  <c r="T29"/>
  <c r="T28"/>
</calcChain>
</file>

<file path=xl/comments1.xml><?xml version="1.0" encoding="utf-8"?>
<comments xmlns="http://schemas.openxmlformats.org/spreadsheetml/2006/main">
  <authors>
    <author>Colossus User</author>
  </authors>
  <commentList>
    <comment ref="M6" authorId="0">
      <text>
        <r>
          <rPr>
            <b/>
            <sz val="8"/>
            <color indexed="81"/>
            <rFont val="Tahoma"/>
            <family val="2"/>
          </rPr>
          <t>TABLA 2 
Cuantificación. Según norma</t>
        </r>
        <r>
          <rPr>
            <sz val="8"/>
            <color indexed="81"/>
            <rFont val="Tahoma"/>
            <family val="2"/>
          </rPr>
          <t xml:space="preserve">
</t>
        </r>
      </text>
    </comment>
    <comment ref="R6" authorId="0">
      <text>
        <r>
          <rPr>
            <sz val="8"/>
            <color indexed="81"/>
            <rFont val="Tahoma"/>
            <family val="2"/>
          </rPr>
          <t xml:space="preserve">NIVEL DE PROBAB * NIVEL DEL CONSEC = NIVEL DEL RIESGO
</t>
        </r>
      </text>
    </comment>
  </commentList>
</comments>
</file>

<file path=xl/sharedStrings.xml><?xml version="1.0" encoding="utf-8"?>
<sst xmlns="http://schemas.openxmlformats.org/spreadsheetml/2006/main" count="554" uniqueCount="298">
  <si>
    <t>MATRIZ DE IDENTIFICACIÓN DE PELIGRO VALORACIÓN DE RIESGO (GTC 45:2012)</t>
  </si>
  <si>
    <t>Código:</t>
  </si>
  <si>
    <t>NUMERO DE TRABAJADORES</t>
  </si>
  <si>
    <t>Proceso</t>
  </si>
  <si>
    <t>Zona/ Lugar</t>
  </si>
  <si>
    <t>Tareas</t>
  </si>
  <si>
    <t>Rutinario</t>
  </si>
  <si>
    <t>Peligro</t>
  </si>
  <si>
    <t xml:space="preserve">Efectos Posibles </t>
  </si>
  <si>
    <t xml:space="preserve">Controles Existentes </t>
  </si>
  <si>
    <t>Valoración del Riesgo</t>
  </si>
  <si>
    <t xml:space="preserve">Criterios para Establecer Controles </t>
  </si>
  <si>
    <t xml:space="preserve">Medidas Intervención </t>
  </si>
  <si>
    <t>Descripción</t>
  </si>
  <si>
    <t xml:space="preserve">Clasificación </t>
  </si>
  <si>
    <t xml:space="preserve">Fuente </t>
  </si>
  <si>
    <t>Medio</t>
  </si>
  <si>
    <t>Individuo</t>
  </si>
  <si>
    <t>NIVEL DE DEFICIENCIA</t>
  </si>
  <si>
    <t>NIVEL DE EXPOSICIÓN</t>
  </si>
  <si>
    <t>NIVEL DE PROBABILIDAD</t>
  </si>
  <si>
    <t>INTERPRETACIÓN NIVEL DE PROBABILIDAD</t>
  </si>
  <si>
    <t>NIVEL DE CONSECUENCIA</t>
  </si>
  <si>
    <t>NIVEL DE RIESGO</t>
  </si>
  <si>
    <t>INTERPRETACION DEL NIVEL DE RIESGO</t>
  </si>
  <si>
    <t>ACEPTABILIDAD DEL RIESGO</t>
  </si>
  <si>
    <t>N°Expuestos</t>
  </si>
  <si>
    <t xml:space="preserve">Peor Consecuencia </t>
  </si>
  <si>
    <t>Eliminación</t>
  </si>
  <si>
    <t>Sustitución</t>
  </si>
  <si>
    <t>Controles de Ingeniera</t>
  </si>
  <si>
    <t xml:space="preserve">Controles, Administrativos, Señalización, Advertencia  </t>
  </si>
  <si>
    <t xml:space="preserve">Equipos/  Elementos de Protección Personal </t>
  </si>
  <si>
    <t>Si</t>
  </si>
  <si>
    <t>No</t>
  </si>
  <si>
    <t>Estaciones para aseo permanente (agua y jabon, tambien dotadas con agentes antibacteriales)</t>
  </si>
  <si>
    <t>Psicosocial</t>
  </si>
  <si>
    <t>Condiciones de seguridad</t>
  </si>
  <si>
    <t>Radiaciones no ionizantes producto  del uso de pantalla de pc</t>
  </si>
  <si>
    <t>Fisico</t>
  </si>
  <si>
    <t>Exposicion a iluminacion inadecuada</t>
  </si>
  <si>
    <t>Contacto electrico
directo. Conexiones
inadecuadas en el puesto
de trabajo</t>
  </si>
  <si>
    <t>Biomecánico</t>
  </si>
  <si>
    <t>Condiciones de seguridad: tecnologico</t>
  </si>
  <si>
    <t>FIsico</t>
  </si>
  <si>
    <t>Electrico</t>
  </si>
  <si>
    <t>Descripcion de la Actividades</t>
  </si>
  <si>
    <t xml:space="preserve">Caida de objetos </t>
  </si>
  <si>
    <t>Contactos con microorganismos, virus y bacterias de los desechos</t>
  </si>
  <si>
    <t xml:space="preserve">Jornadas de trabajo </t>
  </si>
  <si>
    <t>Quimico</t>
  </si>
  <si>
    <t>Biologico</t>
  </si>
  <si>
    <t>Manipulacion manual de cargas al levantar los tanques llenos de basura</t>
  </si>
  <si>
    <t>Biomecanico</t>
  </si>
  <si>
    <t>ALIMENTOS Y BEBIDAS</t>
  </si>
  <si>
    <t>Recibir y atender a los comensales brindándoles el servicio de alimentos y bebidas  durante su estancia en el restaurante y velar porque su alimento sea preparado de manera adecuada y oportuna</t>
  </si>
  <si>
    <t>Tableros, conexiones eléctricas que pueden producir incendios, explosiones</t>
  </si>
  <si>
    <t>Realizar inventario de menaje</t>
  </si>
  <si>
    <t>Realizar tareas administrativas</t>
  </si>
  <si>
    <t xml:space="preserve">Demandas cualitativas y cuantitativas </t>
  </si>
  <si>
    <t>Pisos humedos, resbalosos, con desnivel</t>
  </si>
  <si>
    <t>Caida de mismo nivel: condiciones de seguridad</t>
  </si>
  <si>
    <t>Manipulacion de bebidas y alimentos calientes</t>
  </si>
  <si>
    <t>Choque contra objetos inmoviles como las mesas, sillas</t>
  </si>
  <si>
    <t>Prestar servicio a la mesa y room service a los comensales del hotel</t>
  </si>
  <si>
    <t>Posturas de pie prolongadas</t>
  </si>
  <si>
    <t>Movimiento repetitivos al limpiar menaje</t>
  </si>
  <si>
    <t>Efectuar montajes y desmontajes de mesas para desayuno, almuerzo cena y eventos</t>
  </si>
  <si>
    <t>Exposicion a virus, bacterias al contacto con los alimentos y las personas</t>
  </si>
  <si>
    <t>Manipulacion manual de cargas al llevar las charola con el pedido del comensal o el menaje para montajes</t>
  </si>
  <si>
    <t>Dermatosis, reacciones alérgicas, enfermedades infecto contagiosas, alteraciones en los diferentes sistemas, muerte.</t>
  </si>
  <si>
    <t>Contusiones, heridas, traumas, fracturas</t>
  </si>
  <si>
    <t>Golpes, heridas, contusiones, fracturas, esguinces, luxaciones</t>
  </si>
  <si>
    <t>Quemaduras de tejidos internos, shock, fibrilacion ventricular, electrocucion, muerte</t>
  </si>
  <si>
    <t>Fatiga visual, cefalea, disminución de la destreza y precisión, estrés, perdida capacidad visión</t>
  </si>
  <si>
    <t>Desórdenes de trauma acumulativo; lesiones del sistema músculo esquelético; fatiga; alteraciones lumbares, dorsales, cervicales y sacras; alteraciones del sistema vascular.</t>
  </si>
  <si>
    <t>Hernias, transtornos musculoesqueleticos, dolor lumbar, caidas</t>
  </si>
  <si>
    <t>Estrés, enfermedades psicosomáticas,  falta de motivacion, enfermedades gastrointestinales, cardiacos, ansiedad y depresión</t>
  </si>
  <si>
    <t>Manipulacion de cuchillos  o vidrios</t>
  </si>
  <si>
    <t>Cortes, perdida de falanges, infecciones</t>
  </si>
  <si>
    <t>Quemaduras</t>
  </si>
  <si>
    <t xml:space="preserve">Atender al publico y manejar la caja o dinero directamente </t>
  </si>
  <si>
    <t xml:space="preserve">Alteraciones de la piel, deshidratación, alteración en algunos tejidos blandos (ojos), problemas de vision, fatiga visual, cefalea </t>
  </si>
  <si>
    <t>N/A</t>
  </si>
  <si>
    <t>Mantenimiento de redes y equipos eléctricos. No sobrecargar las conexiones eléctricas y las tomas de corriente.  Aislamiento  y señalización de las cajas eléctricas identificación de voltajes y canalización de cables. Reparaciones eléctricas por parte de personal autorizado</t>
  </si>
  <si>
    <t>Uso de guantes dieléctricos y botas dieléctricas para realizar el mantenimiento</t>
  </si>
  <si>
    <t>Evitar superficies o contacto humedo</t>
  </si>
  <si>
    <t>Capacitacion en orden y aseo
Reportar cualquier factor de riesgo al que esté expuesto
Programa orden y aseo (distribución de espacios, señalización, demarcación, ubicación de oficinas).</t>
  </si>
  <si>
    <t xml:space="preserve">Terner puesto de trabajo ordenado y aseado
Realizar inspecciones de orden y aseo
</t>
  </si>
  <si>
    <t>Mediciones ambientales</t>
  </si>
  <si>
    <t>Uso de gafas o protectores visuales</t>
  </si>
  <si>
    <t>Realizar mediciones ambientales, estudios de iluminación,</t>
  </si>
  <si>
    <t>Realizar mantenimiento y cambio de iluminarias</t>
  </si>
  <si>
    <t>Evitar superficies humedas
Señalizar y delimitar zonas peligrosas</t>
  </si>
  <si>
    <t xml:space="preserve">Aislamiento de energías. Mantenimiento de puntos electricos de conexión, aplicando las indicaciones contempladas en la norma Retie. </t>
  </si>
  <si>
    <t>Establecer mecanismos de control y vigilancia</t>
  </si>
  <si>
    <t xml:space="preserve">Programa de mantenimientos electricos
Los trabajos de mantenimiento deben ser realizados por personal idóneo con el entrenamiento requerido y los EPP indicados
Capacitacion normas de retie </t>
  </si>
  <si>
    <t xml:space="preserve"> Programa mantenimiento luminarias (Limpieza y reemplazo de luminarias en mal estado) ubicación del puesto de trabajo (que la luz natural no refracte directamente en la pantalla), y  ubicación de luminarias</t>
  </si>
  <si>
    <t>Uso de guantes dieléctricos y botas dieléctricas para realizar el mantenimiento
Programa de emergencias y desastres
Capacitaciones en los riesgos y prevencion del peligro</t>
  </si>
  <si>
    <t>Personal de  vigilancia, reporte oportuno de situaciones dentro del hotel, capacitación en el manejo de situaciones difíciles y autocuidado, formación periódica en temas de riesgo público.</t>
  </si>
  <si>
    <t xml:space="preserve">Cajas de seguridad o cabinas para evitar contacto </t>
  </si>
  <si>
    <t>N.A</t>
  </si>
  <si>
    <t>Adaptar tipo de tarea a las dimensiones de cada trabajador</t>
  </si>
  <si>
    <t>Secar los pisos constantemente
Señalizacion de piso humedo</t>
  </si>
  <si>
    <t>Utilizacion de calzado antideslizante</t>
  </si>
  <si>
    <t>Utilizacion de calzado antideslizante
Capacitacion ante riesgos y prevención de los mismos
Aplicación de normas de autocuidado.</t>
  </si>
  <si>
    <t>Agresiones verbales y físicas, heridas, estrés laboral.</t>
  </si>
  <si>
    <t>Dermatosis, reacciones alérgicas, enfermedades infecto contagiosas, covid 19, alteraciones en los diferentes sistemas, muerte.</t>
  </si>
  <si>
    <t>Rediseño del puesto de trabajo
Rotacion de tareas
Diseño ergonomico
Identificacion del peso maximo que puede cargar una persona</t>
  </si>
  <si>
    <t>Exámenes de ingreso, periódicos, egreso, con énfasis osteomuscular.
Utilizacion de calzado comodo y cerrado y otros EPP adecuados a la tarea
Capacitación higiene postural, diseño del puesto de trabajo,  fortalecimiento muscular, higiene postural, participación en el programa de estilos de vida saludable, reporte de condiciones inseguras, caminatas ergonómicas.
Diseñar y participar en Programa de pausas activas.</t>
  </si>
  <si>
    <t>Hacer pausas activas para reducir el tiempo de exposicion.
Capacitación higiene postural, manejo de cargas, fortalecimiento muscular,  participación en el programa de estilos de vida saludable, reporte de condiciones inseguras, caminatas ergonómicas.
Utilizacion de EPP</t>
  </si>
  <si>
    <t>Lavado constante de chut</t>
  </si>
  <si>
    <t>Uso de guantes, tapabocas, gafas.  Lavado de manos, aplicación de protocolos de bioseguridad. Desinfeccion con agentes antibarteriales 4 veces por dia
Protocolos de bioseguridad y autocuidado</t>
  </si>
  <si>
    <t>Resvalarse, tropesarse o caerse por pisos humedos, resbalosos o por material organico e inorganico</t>
  </si>
  <si>
    <t>Condiciones de la tarea. Demandas emocionales</t>
  </si>
  <si>
    <t>Evaluación de riesgo psicosocial.
Evaluacion de clima laboral</t>
  </si>
  <si>
    <t>Utilización de EPP
Capacitacion de autocuidado</t>
  </si>
  <si>
    <t>Capacitacion ante riesgos y prevención de los mismos
Aplicación de normas de autocuidado.</t>
  </si>
  <si>
    <t>Utilizacion de calzado antideslizante y cerrado
Capacitacion ante riesgos y prevención de los mismos
Aplicación de normas de autocuidado.</t>
  </si>
  <si>
    <t>Utilización de carritos para llevar los alimentos</t>
  </si>
  <si>
    <t>Uso de guantes, tapabocas, gafas.  Lavado de manos, aplicación de protocolos de bioseguridad. Desinfeccion con agentes antibarteriales 4 veces por dia
Protocolos de bioseguridad y autocuidado
Medicion de temperatura corporal y atención médica</t>
  </si>
  <si>
    <t>Realizar mantenimiento correctivo y preventivo a las instalaciones,  superficies de trabajo</t>
  </si>
  <si>
    <t>Fracturas</t>
  </si>
  <si>
    <t>Problemas cardiacos</t>
  </si>
  <si>
    <t>Enfermedades infectocontagiosas</t>
  </si>
  <si>
    <t>Heridas</t>
  </si>
  <si>
    <t>Alteraciones del sistema musculo esqueletico</t>
  </si>
  <si>
    <t>Transtornos musculoesqueleticos</t>
  </si>
  <si>
    <t>Paro cardiaco</t>
  </si>
  <si>
    <t>Pedidas de falanges</t>
  </si>
  <si>
    <t>Electrocucion</t>
  </si>
  <si>
    <t>Problemas de vision</t>
  </si>
  <si>
    <t>Paro cardiaco, paro respiratorio, fibrilación ventricular, tetanización, quemaduras severas, shock eléctrica</t>
  </si>
  <si>
    <t>COMPAÑÍA HOTELERA ANDES PLAZA LTDA</t>
  </si>
  <si>
    <t>Existencia de requisito legal asociado (si-No)</t>
  </si>
  <si>
    <t>X</t>
  </si>
  <si>
    <t>Utilizacion de calzado comodo y cerrado y otros EPP adecuados a la tarea</t>
  </si>
  <si>
    <t>Secar los pisos constantemente
Señalizacion de piso humedo
Capacitacion ante riesgos y prevención de los mismos
Aplicación de normas de autocuidado.</t>
  </si>
  <si>
    <t>Rediseño del puesto de trabajo
Rotacion de tareas
Diseño ergonomico
Identificacion del peso maximo que puede cargar una persona
Hacer pausas activas para reducir el tiempo de exposicion.
Capacitación higiene postural, manejo de cargas, fortalecimiento muscular,  participación en el programa de estilos de vida saludable, reporte de condiciones inseguras, caminatas ergonómicas</t>
  </si>
  <si>
    <t>Lavado de manos, aplicación de protocolos de bioseguridad. Desinfeccion con agentes antibarteriales 4 veces por dia
Protocolos de bioseguridad y autocuidado</t>
  </si>
  <si>
    <t>Diseñar procedimientos e instructivos para el desarrollo de la tarea
Socializacion de procedimientos, perfiles de cargo
Evaluación de riesgo psicosocial.
Evaluacion de clima laboral
Establecer mecanismos de control y vigilancia</t>
  </si>
  <si>
    <t>Capacitacion ante riesgos y prevención de los mismos
Aplicación de normas de autocuidado.
Secar los pisos constantemente
Señalizacion de piso humedo</t>
  </si>
  <si>
    <t>Utilización de EPP</t>
  </si>
  <si>
    <t>Utilizacion de calzado antideslizante y cerrado</t>
  </si>
  <si>
    <t xml:space="preserve">Personal de  vigilancia, reporte oportuno de situaciones dentro del hotel, capacitación en el manejo de situaciones difíciles y autocuidado, formación periódica en temas de riesgo público.
Cajas de seguridad o cabinas para evitar contacto 
</t>
  </si>
  <si>
    <t>Exámenes de ingreso, periódicos, egreso, con énfasis osteomuscular.
Capacitación higiene postural, diseño del puesto de trabajo,  fortalecimiento muscular, higiene postural, participación en el programa de estilos de vida saludable, reporte de condiciones inseguras, caminatas ergonómicas.
Diseñar y participar en Programa de pausas activas.
Adaptar tipo de tarea a las dimensiones de cada trabajador</t>
  </si>
  <si>
    <t>Hacer pausas activas para reducir el tiempo de exposicion.
Capacitación higiene postural, manejo de cargas, fortalecimiento muscular,  participación en el programa de estilos de vida saludable, reporte de condiciones inseguras, caminatas ergonómicas.
Rediseño del puesto de trabajo
Rotacion de tareas
Diseño ergonomico
Identificacion del peso maximo que puede cargar una persona</t>
  </si>
  <si>
    <t>Uso de guantes, tapabocas, gafas.</t>
  </si>
  <si>
    <t xml:space="preserve">  Lavado de manos, aplicación de protocolos de bioseguridad. Desinfeccion con agentes antibarteriales 4 veces por dia
Protocolos de bioseguridad y autocuidado
Medicion de temperatura corporal y atención médica
Estaciones para aseo permanente (agua y jabon, tambien dotadas con agentes antibacteriales)</t>
  </si>
  <si>
    <t xml:space="preserve">Capacitacion en orden y aseo
Reportar cualquier factor de riesgo al que esté expuesto
Programa orden y aseo (distribución de espacios, señalización, demarcación, ubicación de oficinas).
Terner puesto de trabajo ordenado y aseado
Realizar inspecciones de orden y aseo
</t>
  </si>
  <si>
    <t>Programa de emergencias y desastres
Capacitaciones en los riesgos y prevencion del peligro</t>
  </si>
  <si>
    <t>Realizar pausas activas
Capacitaciones en los riesgos y prevencion del peligro
Mediciones ambientale</t>
  </si>
  <si>
    <t xml:space="preserve"> Programa mantenimiento luminarias (Limpieza y reemplazo de luminarias en mal estado) ubicación del puesto de trabajo (que la luz natural no refracte directamente en la pantalla), y  ubicación de luminarias
Realizar mediciones ambientales, estudios de iluminación,</t>
  </si>
  <si>
    <t>Programa de mantenimientos electricos
Los trabajos de mantenimiento deben ser realizados por personal idóneo con el entrenamiento requerido y los EPP indicados
Capacitacion normas de retie 
Señalizar y delimitar zonas peligrosas</t>
  </si>
  <si>
    <t>Tapabocas, guantes, botas</t>
  </si>
  <si>
    <t xml:space="preserve">Uso de guantes, tapabocas, gafas.  </t>
  </si>
  <si>
    <t>si</t>
  </si>
  <si>
    <t>Tropezones, golpes, heridas, lesiones en miembros superiores e inferiores.</t>
  </si>
  <si>
    <t>SI</t>
  </si>
  <si>
    <t>Uso de gafas o protectores visuales
Realizar pausas activas
Capacitaciones en los riesgos y prevencion del peligro
Examenes periodicos</t>
  </si>
  <si>
    <t>1. Uso de elementos de protección personal.
2. Uso de otro tipo de elementos para la cocina que evitan las lesiones como trapos secos, coge ollas, etc</t>
  </si>
  <si>
    <t>1. Capacitar en Normas de prevención ( uso de fuego, actos inseguros en la cocina, etc)</t>
  </si>
  <si>
    <t xml:space="preserve">Quemaduras graves </t>
  </si>
  <si>
    <t>Aceptable con control</t>
  </si>
  <si>
    <t>II</t>
  </si>
  <si>
    <t>(A)</t>
  </si>
  <si>
    <t>Uso de EPP</t>
  </si>
  <si>
    <t xml:space="preserve">Quemaduras en diferentes partes del cuerpo y de diferentes grado </t>
  </si>
  <si>
    <t>Condiciones de Seguridad</t>
  </si>
  <si>
    <t xml:space="preserve">Manejo de sustancias liquidas calientes (agua caliente para los baños maría, aceite para fritar, sopas, etc.).
Contacto con superficies calientes (ollas,  hornos,  planchas, freidoras). </t>
  </si>
  <si>
    <t xml:space="preserve">1. Uso de gafas de seguridad </t>
  </si>
  <si>
    <t>1. Uso de tapas si es posible durante la cocción.
2. Distanciamiento prudente entre el elemetno y la persona.</t>
  </si>
  <si>
    <t>Irritaciones oculares, quemaduras en la cornea</t>
  </si>
  <si>
    <t>Aceptable</t>
  </si>
  <si>
    <t>III</t>
  </si>
  <si>
    <t>(M)</t>
  </si>
  <si>
    <t xml:space="preserve">Quemaduras en cara </t>
  </si>
  <si>
    <t>1. Uso de guantes Malla metalica, gafas de seguridad y mandiles</t>
  </si>
  <si>
    <t>1. Ficha tecnica de los utensilios.
2. Manual de uso de las herramientas de corte.</t>
  </si>
  <si>
    <t>1. Mantener las herramientas de cortes bien afiladas con mangos antideslizantes.
2. Asegurar la zona donde se realizara el corte( Aplicar sistemas de seguridad que eviten el deslizamiento.</t>
  </si>
  <si>
    <t>Uso de picadoras o aparatos tecnologicos que ayuden con el corte de los alimentos.</t>
  </si>
  <si>
    <t>Amputacion de dedos</t>
  </si>
  <si>
    <t>Correcto almacenamiento de utensilios de trabajo</t>
  </si>
  <si>
    <t xml:space="preserve">Heridas, lesiones nerviosas o de tendones, amputaciones </t>
  </si>
  <si>
    <t>1. Programa de mantenimiento.
2. Plan de emergencia.
3. Manuales de limpieza y uso de los aparatos</t>
  </si>
  <si>
    <t xml:space="preserve">1. Activación y mantenimiento de campanas extractoras.
2. Uso de conexiones electricas en buen estado.
3. Practicas como apagado y desconexion de los aparatos electricos cuando se dude de su estado </t>
  </si>
  <si>
    <t>Explosión, Incendios</t>
  </si>
  <si>
    <t>Equipos de emergencia
Plan de emergencia</t>
  </si>
  <si>
    <t>Mantenimiento preventivo</t>
  </si>
  <si>
    <t>Explosión Perdidas humanas, materiales, informacion  y medio ambiente</t>
  </si>
  <si>
    <t>Exposición a material combustible, estufa a  gas, sistemas eléctricos, cartón, papel, bolsas plasticas, textil, caucho, etc…</t>
  </si>
  <si>
    <t>2. Programa de orden y aseo- Divulgación del mismo</t>
  </si>
  <si>
    <t>Estanteria que garantice el aseguramiento de los objetos que se deben organizar.</t>
  </si>
  <si>
    <t>Golpes, lesiones, contusiones graves</t>
  </si>
  <si>
    <t xml:space="preserve"> Delimitación áreas de trabajo. </t>
  </si>
  <si>
    <t>Golpes, heridas, lesiones en miembros superiores e inferiores.</t>
  </si>
  <si>
    <t xml:space="preserve">Condiciones de Seguridad </t>
  </si>
  <si>
    <t xml:space="preserve">Orden y aseo deficiente del sitio de trabajo, nivel de organización de los elementos y área de trabajo </t>
  </si>
  <si>
    <t>1. Uso de calzado antideslizante</t>
  </si>
  <si>
    <t>1.Programa caidas a distinto y a mismo nivel.
2. Reporte de actos y condiciones inseguras.</t>
  </si>
  <si>
    <t>Vias de circulación con sistemas antideslizantes.</t>
  </si>
  <si>
    <t>Golpes, contusiones y hasta la muerte</t>
  </si>
  <si>
    <t xml:space="preserve">Reporte de condiciones de seguridad </t>
  </si>
  <si>
    <t>Inspecciones generales ( y seguimiento)</t>
  </si>
  <si>
    <t xml:space="preserve">
Mobiliario para almacenamiento</t>
  </si>
  <si>
    <t>Caidas a distinto nivel, por Desplazamiento sobre áreas de trabajo donde los pisos son irregulares, con diferencia de nivel o sobre áreas de trabajo donde los pisos se encuentran mojados con agua o salpicaduras de sustancias empleadas en la fabricación de alimentos (aceite,  jugo,  etc.)</t>
  </si>
  <si>
    <t>1. Calzado dialectrico 
2. Uso de ropa totalmente seca.</t>
  </si>
  <si>
    <t xml:space="preserve">1. Mantenimiento preventivo periodico tanto de los aparatos como del sistema electrico.
</t>
  </si>
  <si>
    <t>Polo a tierra de las conexiones</t>
  </si>
  <si>
    <t>Electrocución y quemaduras</t>
  </si>
  <si>
    <t>Buenas Practicas de manufactura</t>
  </si>
  <si>
    <t>Plan de emergencia</t>
  </si>
  <si>
    <t xml:space="preserve">Líneas de descarga a tierra 
Aislar tomas eléctricas
Autocuidado
Extintores
</t>
  </si>
  <si>
    <t xml:space="preserve">Corto circuito, contracciones musculares, cosquilleo  </t>
  </si>
  <si>
    <t>Exposición o contacto  con aparatos electricos (planchas, hornos/calentador, microondas, sanduchera, licuadora) de la cocina.</t>
  </si>
  <si>
    <t xml:space="preserve">Mantener vias de circulación libre de obstaculos </t>
  </si>
  <si>
    <t>Fracturas graves o hasta la muerte</t>
  </si>
  <si>
    <t>Calzado de seguridad</t>
  </si>
  <si>
    <t>Golpes, heridas, lesiones en miembros superiores, quemaduras.</t>
  </si>
  <si>
    <t>Golpes y caida de objetos lesiones  en miembros superiores con maquinas-Contacto con mecanismos móviles y estructuras</t>
  </si>
  <si>
    <t xml:space="preserve">Accidentes de trabajo </t>
  </si>
  <si>
    <t>Capacitación manejo del estrés</t>
  </si>
  <si>
    <t>Perfil de cargo- Comité de convivencia laboral</t>
  </si>
  <si>
    <t>Stress, cefalea, irritabilidad, falta de comunicación entre compañeros y funcionarios.</t>
  </si>
  <si>
    <t>1. Manual manipulación de cargas ( Incluye alzamiento de cargas entre dos personas).
2. Capacitación en higiene postural.</t>
  </si>
  <si>
    <t>Uso de carretillas o herramientas para el transporte de carga que disminuya el esfuerzo fisico.</t>
  </si>
  <si>
    <t>Lesiones muscoloesqueleticas graves</t>
  </si>
  <si>
    <t>Manipulación manual de cargas ( Estibas, ollas, alimentos, etc)</t>
  </si>
  <si>
    <t>1. Seguimiento al SVE de Ergonomia
2. Programa de pausas activas.
3. Capacitación en higiene postural.
4. Inspección de pusto de trabajo.</t>
  </si>
  <si>
    <t>Puestos de trabajo adecuados a la operación</t>
  </si>
  <si>
    <t>Posturas por fuera del angulo de confort (hiperextensión, cunclillas, posiciones incómodas, etc.) en el recibo, organización, preparación, alistamiento y preselección de productos alimenticios.</t>
  </si>
  <si>
    <t>1. Uso de EPP de acuerdo a la actividad.
2. Higiene del personal que manipula los alimentos.</t>
  </si>
  <si>
    <t>1. Examenes ocupacionales periodicos.
2. Esquema de vacunación.
3. Diseño y aplicación de manuales de bioseguridad y BPM.
4. Protocolo de desinfección</t>
  </si>
  <si>
    <t>Salmonella, Campilobacteriosis, Infecciones en la piel.</t>
  </si>
  <si>
    <t>Uso de elementos de protección personal (guantes, gorro, tapabocas)
Pruebas microbiologicas</t>
  </si>
  <si>
    <t>Reacciones alégicas, dermatitis.</t>
  </si>
  <si>
    <t>1. Uso de EPP de acuerdo a la exposición.</t>
  </si>
  <si>
    <t xml:space="preserve">1. Capacitación en manejo de sustancias quimicas
2. Etiquetado de productos quimicos con el SGA
</t>
  </si>
  <si>
    <t>Almacenamiento en un sitio seguro y de acuerdo a compatibilidad</t>
  </si>
  <si>
    <t xml:space="preserve">Intoxicación, quemaduras,inhalación </t>
  </si>
  <si>
    <t>Elementos de protección personal como: guantes de caucho.</t>
  </si>
  <si>
    <t>Etiquetado y almacenamiento adecuado.</t>
  </si>
  <si>
    <t>Capacitación en riesgo quimico- uso de sustancias quimicas</t>
  </si>
  <si>
    <t>Quemaduras en la piel,dermatitis e irritación.</t>
  </si>
  <si>
    <t xml:space="preserve">Manipulación de productos quimicos (aseo) al realizar limpieza o hacer el lavado de utensilios de cocina </t>
  </si>
  <si>
    <t>1. Ropa de trabajo ligera y transpirable para temperaturas altas.
2. Prendas abrigadas y guantes adecuados para temperaturas bajas( frigirificos)</t>
  </si>
  <si>
    <t>1. Matriz de EPP
2. Protocolos de tiempos en frigoricos y congeladores.</t>
  </si>
  <si>
    <t xml:space="preserve">Sistemas de ventilación </t>
  </si>
  <si>
    <t>Golpes de calor, confusión,desmayo, shock respiratorio</t>
  </si>
  <si>
    <t>Elementos de protección personal</t>
  </si>
  <si>
    <t>Buenas Pràcticas de manufactura</t>
  </si>
  <si>
    <t>Quemaduras en la piel, dermatitis e irritación.</t>
  </si>
  <si>
    <t xml:space="preserve"> Proyección de sustancias y partículas calientes durante el asado de proteina en la plancha</t>
  </si>
  <si>
    <t xml:space="preserve">SVE para la prevención de desordenes musculo-esqueleticos.
Cambio de actividades durante la jornada
Encuesta de morbilidad sentida ARL </t>
  </si>
  <si>
    <t>Tendinitis, dolores en brazos y manos. Hernias, transtornos musculoesqueleticos, dolor lumbar, caidas</t>
  </si>
  <si>
    <t xml:space="preserve">
Limpieza y desinfección del área</t>
  </si>
  <si>
    <t>Disposición final de residuos organicos e inorganizcos.</t>
  </si>
  <si>
    <t xml:space="preserve">Organización, preparación y distribución de alimentos a la minuta para huespedes y eventos, almacenamiento de productos (materia prima), pre alistamiento de verduras y hortalizas, porcionamiento de productos cárnicos crudos pollo, pescado y carne, preparación de jugos </t>
  </si>
  <si>
    <t>Manejo inadecuado de productos crudos donde se expone a posibles contaminantes biologicos</t>
  </si>
  <si>
    <t>Exposicion a virus, bacterias al contacto con  personas</t>
  </si>
  <si>
    <t xml:space="preserve">Capacitacion en orden y aseo
Diseñar protocolos de orden y aseo para preservacion espacios de trabajo y locomocion
</t>
  </si>
  <si>
    <t>Responsabilidad de la tarea , conocimientos, habilidades, iniciativa, identificación de la persona con la tarea.</t>
  </si>
  <si>
    <t>Uso de cuchillos para la preparación, porcionamiento de alimentos y limpieza de utensilios</t>
  </si>
  <si>
    <t>EVALUCION DEL RIESGO</t>
  </si>
  <si>
    <t>RESTAURANTE (Capitan de meseros y meseros)</t>
  </si>
  <si>
    <t>Organizar, preparar y presentar los platos que configuran las diferentes cartas y menús, con base en los estándares de calidad y procedimientos del hotel y la reglamentación sanitaria vigente.</t>
  </si>
  <si>
    <t>Estrés termico por temperaturas altas o bajas (Cocinar cerca de fuentes de calor y entrar en camaras frigorificas y de congelación)</t>
  </si>
  <si>
    <t>COCINA ( Chef,  Auxiliar de cocina, Control cocina, Steward, Cocinero 1 y 2 )</t>
  </si>
  <si>
    <t xml:space="preserve">CONTROL DE CAMBIOS </t>
  </si>
  <si>
    <t xml:space="preserve">CONTROL DE CAMBIO </t>
  </si>
  <si>
    <t xml:space="preserve">FECHA </t>
  </si>
  <si>
    <t xml:space="preserve">VERSION </t>
  </si>
  <si>
    <t>Mecanico
Condiciones de seguridad</t>
  </si>
  <si>
    <t>GTC 45 DE 2012 - GUÍA TÉCNICA COLOMBIANA</t>
  </si>
  <si>
    <t xml:space="preserve">Para la evaluacion de los peligros, se deben tener en cuenta las siguientes formulas y siglas: </t>
  </si>
  <si>
    <t>SIGLAS</t>
  </si>
  <si>
    <t>FÓRMULAS</t>
  </si>
  <si>
    <t>ND</t>
  </si>
  <si>
    <t xml:space="preserve">ND x NE = NP </t>
  </si>
  <si>
    <t>NE</t>
  </si>
  <si>
    <t>NP</t>
  </si>
  <si>
    <t>NC</t>
  </si>
  <si>
    <t>NP x NC = NR</t>
  </si>
  <si>
    <t>NR</t>
  </si>
  <si>
    <t xml:space="preserve">NIVEL DE RIESGO </t>
  </si>
  <si>
    <t xml:space="preserve">Para determinar el Nivel de Deficiencia, se debe tener en cuenta la siguiente tabla: </t>
  </si>
  <si>
    <t xml:space="preserve">Para determinar el Nivel de Exposición, se debe tener en cuenta la siguiente tabla: </t>
  </si>
  <si>
    <t>Para determinar el NP se combinan los resultados de las Tablas 2 y 3, en la Tabla 4.</t>
  </si>
  <si>
    <t>El resultado de la Tabla 4, se interpreta de acuerdo con el significado que aparece en la Tabla 5.</t>
  </si>
  <si>
    <t xml:space="preserve">Para determinar el Nivel de Consecuencias, se debe tener en cuenta la siguiente tabla: </t>
  </si>
  <si>
    <t>Los resultados de las Tablas 5 y 6 se combinan en la Tabla 7 para obtener el nivel de riesgo, el
cual se interpreta de acuerdo con los criterios de la Tabla 8.</t>
  </si>
  <si>
    <t>Tabla 8. Significado del nivel de riesgo</t>
  </si>
  <si>
    <t>Decidir si el riesgo es aceptable o no</t>
  </si>
  <si>
    <t>Versión 2</t>
  </si>
  <si>
    <t>05/06/2020</t>
  </si>
  <si>
    <t>Diseñar procedimientos e instructivos para el desarrollo de la tarea
Socializacion de procedimientos, perfiles de cargo
Evaluación de riesgo psicosocial.</t>
  </si>
  <si>
    <t xml:space="preserve">Diseñar procedimientos e instructivos para el desarrollo de la tarea
Intervenci´´on de riesgo psicosocial
Establecer programa de riesgo psicosocial </t>
  </si>
  <si>
    <t>Diseñar procedimientos e instructivos para el desarrollo de la tarea
Socializacion de procedimientos, perfiles de cargo
Evaluación de riesgo psicosocial.</t>
  </si>
</sst>
</file>

<file path=xl/styles.xml><?xml version="1.0" encoding="utf-8"?>
<styleSheet xmlns="http://schemas.openxmlformats.org/spreadsheetml/2006/main">
  <fonts count="14">
    <font>
      <sz val="11"/>
      <color theme="1"/>
      <name val="Calibri"/>
      <family val="2"/>
      <scheme val="minor"/>
    </font>
    <font>
      <sz val="8"/>
      <name val="Comic Sans MS"/>
      <family val="4"/>
    </font>
    <font>
      <sz val="12"/>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sz val="14"/>
      <color indexed="8"/>
      <name val="Arial"/>
      <family val="2"/>
    </font>
    <font>
      <sz val="14"/>
      <name val="Arial"/>
      <family val="2"/>
    </font>
    <font>
      <b/>
      <sz val="14"/>
      <name val="Arial"/>
      <family val="2"/>
    </font>
    <font>
      <sz val="14"/>
      <color theme="1"/>
      <name val="Arial"/>
      <family val="2"/>
    </font>
    <font>
      <b/>
      <sz val="12"/>
      <color theme="0"/>
      <name val="Arial"/>
      <family val="2"/>
    </font>
    <font>
      <sz val="12"/>
      <color rgb="FF002060"/>
      <name val="Arial"/>
      <family val="2"/>
    </font>
    <font>
      <sz val="10"/>
      <color rgb="FF002060"/>
      <name val="Arial"/>
      <family val="2"/>
    </font>
  </fonts>
  <fills count="15">
    <fill>
      <patternFill patternType="none"/>
    </fill>
    <fill>
      <patternFill patternType="gray125"/>
    </fill>
    <fill>
      <patternFill patternType="solid">
        <fgColor theme="0" tint="-0.249977111117893"/>
        <bgColor indexed="64"/>
      </patternFill>
    </fill>
    <fill>
      <patternFill patternType="solid">
        <fgColor rgb="FFFFC000"/>
        <bgColor indexed="64"/>
      </patternFill>
    </fill>
    <fill>
      <patternFill patternType="solid">
        <fgColor rgb="FF0070C0"/>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indexed="9"/>
        <bgColor indexed="26"/>
      </patternFill>
    </fill>
    <fill>
      <patternFill patternType="solid">
        <fgColor theme="2" tint="-0.249977111117893"/>
        <bgColor indexed="64"/>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rgb="FF92D050"/>
        <bgColor indexed="64"/>
      </patternFill>
    </fill>
    <fill>
      <patternFill patternType="solid">
        <fgColor rgb="FF002060"/>
        <bgColor indexed="64"/>
      </patternFill>
    </fill>
  </fills>
  <borders count="14">
    <border>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xf numFmtId="0" fontId="3" fillId="0" borderId="0"/>
    <xf numFmtId="9" fontId="6" fillId="0" borderId="0" applyFont="0" applyFill="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3" fillId="0" borderId="0"/>
  </cellStyleXfs>
  <cellXfs count="84">
    <xf numFmtId="0" fontId="0" fillId="0" borderId="0" xfId="0"/>
    <xf numFmtId="0" fontId="0" fillId="0" borderId="0" xfId="0" applyAlignment="1"/>
    <xf numFmtId="0" fontId="7" fillId="0" borderId="4" xfId="0" applyFont="1" applyBorder="1" applyAlignment="1">
      <alignment horizontal="center" vertical="center" wrapText="1"/>
    </xf>
    <xf numFmtId="0" fontId="7" fillId="6" borderId="4" xfId="0" applyFont="1" applyFill="1" applyBorder="1" applyAlignment="1">
      <alignment horizontal="center" vertical="center" wrapText="1"/>
    </xf>
    <xf numFmtId="0" fontId="8" fillId="6" borderId="4" xfId="0" applyFont="1" applyFill="1" applyBorder="1" applyAlignment="1">
      <alignment horizontal="center" vertical="center" wrapText="1"/>
    </xf>
    <xf numFmtId="9" fontId="7" fillId="6" borderId="4" xfId="3" applyFont="1" applyFill="1" applyBorder="1" applyAlignment="1">
      <alignment horizontal="center" vertical="center" wrapText="1"/>
    </xf>
    <xf numFmtId="0" fontId="8" fillId="8" borderId="4" xfId="0" applyFont="1" applyFill="1" applyBorder="1" applyAlignment="1">
      <alignment horizontal="center" vertical="center" wrapText="1"/>
    </xf>
    <xf numFmtId="0" fontId="10" fillId="0" borderId="4" xfId="0" applyFont="1" applyFill="1" applyBorder="1" applyAlignment="1" applyProtection="1">
      <alignment horizontal="center" vertical="center" wrapText="1"/>
      <protection locked="0"/>
    </xf>
    <xf numFmtId="0" fontId="8" fillId="6" borderId="4" xfId="0" applyFont="1" applyFill="1" applyBorder="1" applyAlignment="1">
      <alignment horizontal="center" vertical="center" wrapText="1" shrinkToFit="1"/>
    </xf>
    <xf numFmtId="0" fontId="10" fillId="0" borderId="4" xfId="0" applyFont="1" applyBorder="1" applyAlignment="1">
      <alignment horizontal="center" vertical="center" wrapText="1"/>
    </xf>
    <xf numFmtId="0" fontId="10" fillId="0" borderId="4" xfId="0" applyFont="1" applyBorder="1" applyAlignment="1" applyProtection="1">
      <alignment horizontal="center" vertical="center" wrapText="1"/>
      <protection locked="0"/>
    </xf>
    <xf numFmtId="0" fontId="10" fillId="6" borderId="4"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9" fillId="6" borderId="4" xfId="0" applyFont="1" applyFill="1" applyBorder="1" applyAlignment="1">
      <alignment horizontal="center" vertical="center" wrapText="1"/>
    </xf>
    <xf numFmtId="9" fontId="10" fillId="0" borderId="4" xfId="3" applyFont="1" applyBorder="1" applyAlignment="1">
      <alignment horizontal="center" vertical="center" wrapText="1"/>
    </xf>
    <xf numFmtId="0" fontId="9" fillId="3" borderId="4" xfId="2" applyFont="1" applyFill="1" applyBorder="1" applyAlignment="1" applyProtection="1">
      <alignment horizontal="center" vertical="center" wrapText="1"/>
      <protection locked="0"/>
    </xf>
    <xf numFmtId="0" fontId="9" fillId="9" borderId="4" xfId="2" applyFont="1" applyFill="1" applyBorder="1" applyAlignment="1" applyProtection="1">
      <alignment horizontal="center" vertical="center" wrapText="1"/>
      <protection locked="0"/>
    </xf>
    <xf numFmtId="0" fontId="8" fillId="3" borderId="4" xfId="2" applyFont="1" applyFill="1" applyBorder="1" applyAlignment="1">
      <alignment horizontal="center" vertical="center" wrapText="1"/>
    </xf>
    <xf numFmtId="0" fontId="8" fillId="6" borderId="4" xfId="2" applyFont="1" applyFill="1" applyBorder="1" applyAlignment="1">
      <alignment horizontal="center" vertical="center" wrapText="1" shrinkToFit="1"/>
    </xf>
    <xf numFmtId="0" fontId="8" fillId="7" borderId="8" xfId="2" applyFont="1" applyFill="1" applyBorder="1" applyAlignment="1">
      <alignment horizontal="center" vertical="center" wrapText="1" shrinkToFit="1"/>
    </xf>
    <xf numFmtId="0" fontId="9" fillId="6" borderId="4" xfId="2"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6" borderId="4" xfId="5" applyFont="1" applyFill="1" applyBorder="1" applyAlignment="1">
      <alignment horizontal="center" vertical="center" wrapText="1"/>
    </xf>
    <xf numFmtId="0" fontId="10" fillId="6" borderId="4" xfId="4" applyFont="1" applyFill="1" applyBorder="1" applyAlignment="1">
      <alignment horizontal="center" vertical="center" wrapText="1"/>
    </xf>
    <xf numFmtId="0" fontId="10" fillId="6" borderId="4" xfId="6" applyFont="1" applyFill="1" applyBorder="1" applyAlignment="1">
      <alignment horizontal="center" vertical="center" wrapText="1"/>
    </xf>
    <xf numFmtId="0" fontId="0" fillId="0" borderId="4" xfId="0" applyBorder="1" applyAlignment="1">
      <alignment horizontal="center"/>
    </xf>
    <xf numFmtId="0" fontId="0" fillId="0" borderId="4" xfId="0" applyBorder="1"/>
    <xf numFmtId="0" fontId="2" fillId="0" borderId="0" xfId="0" applyFont="1"/>
    <xf numFmtId="0" fontId="2" fillId="14" borderId="0" xfId="0" applyFont="1" applyFill="1"/>
    <xf numFmtId="0" fontId="13" fillId="0" borderId="4" xfId="0" applyFont="1" applyBorder="1" applyAlignment="1">
      <alignment horizontal="center" vertical="center"/>
    </xf>
    <xf numFmtId="0" fontId="12" fillId="0" borderId="0" xfId="0" applyFont="1"/>
    <xf numFmtId="0" fontId="12" fillId="14" borderId="2" xfId="0" applyFont="1" applyFill="1" applyBorder="1" applyAlignment="1">
      <alignment horizontal="center" vertical="center"/>
    </xf>
    <xf numFmtId="0" fontId="12" fillId="14" borderId="5" xfId="0" applyFont="1" applyFill="1" applyBorder="1" applyAlignment="1">
      <alignment horizontal="center" vertical="center"/>
    </xf>
    <xf numFmtId="0" fontId="12" fillId="14" borderId="0" xfId="0" applyFont="1" applyFill="1"/>
    <xf numFmtId="0" fontId="7" fillId="6" borderId="4"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8" xfId="0" applyFont="1" applyFill="1" applyBorder="1" applyAlignment="1">
      <alignment horizontal="center" vertical="center" wrapText="1" shrinkToFit="1"/>
    </xf>
    <xf numFmtId="0" fontId="9" fillId="6" borderId="4" xfId="2" applyFont="1" applyFill="1" applyBorder="1" applyAlignment="1">
      <alignment horizontal="center" vertical="center" wrapText="1"/>
    </xf>
    <xf numFmtId="0" fontId="8" fillId="3" borderId="7" xfId="2" applyFont="1" applyFill="1" applyBorder="1" applyAlignment="1">
      <alignment horizontal="center" vertical="center" wrapText="1"/>
    </xf>
    <xf numFmtId="0" fontId="9" fillId="6" borderId="7" xfId="2" applyFont="1" applyFill="1" applyBorder="1" applyAlignment="1">
      <alignment horizontal="center" vertical="center" wrapText="1"/>
    </xf>
    <xf numFmtId="9" fontId="8" fillId="6" borderId="8" xfId="3" applyNumberFormat="1" applyFont="1" applyFill="1" applyBorder="1" applyAlignment="1">
      <alignment horizontal="center" vertical="center" wrapText="1"/>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12" fillId="0" borderId="4" xfId="0" applyFont="1" applyBorder="1" applyAlignment="1">
      <alignment horizontal="center" vertical="center" wrapText="1"/>
    </xf>
    <xf numFmtId="0" fontId="12" fillId="0" borderId="4" xfId="0" applyFont="1" applyBorder="1" applyAlignment="1">
      <alignment horizontal="center"/>
    </xf>
    <xf numFmtId="0" fontId="12" fillId="14" borderId="0" xfId="0" applyFont="1" applyFill="1" applyAlignment="1">
      <alignment horizontal="center"/>
    </xf>
    <xf numFmtId="0" fontId="11" fillId="14" borderId="0" xfId="0" applyFont="1" applyFill="1" applyAlignment="1">
      <alignment horizontal="center" vertical="center"/>
    </xf>
    <xf numFmtId="0" fontId="2" fillId="0" borderId="0" xfId="0" applyFont="1" applyAlignment="1">
      <alignment horizontal="center" wrapText="1"/>
    </xf>
    <xf numFmtId="0" fontId="12" fillId="0" borderId="0" xfId="0" applyFont="1" applyAlignment="1">
      <alignment horizontal="center" vertical="center"/>
    </xf>
    <xf numFmtId="0" fontId="11" fillId="14" borderId="4" xfId="0" applyFont="1" applyFill="1" applyBorder="1" applyAlignment="1">
      <alignment horizontal="center"/>
    </xf>
    <xf numFmtId="0" fontId="11" fillId="14" borderId="2" xfId="0" applyFont="1" applyFill="1" applyBorder="1" applyAlignment="1">
      <alignment horizontal="center"/>
    </xf>
    <xf numFmtId="0" fontId="11" fillId="14" borderId="5" xfId="0" applyFont="1" applyFill="1" applyBorder="1" applyAlignment="1">
      <alignment horizontal="center"/>
    </xf>
    <xf numFmtId="0" fontId="12" fillId="0" borderId="12" xfId="0" applyFont="1" applyBorder="1" applyAlignment="1">
      <alignment horizontal="center" vertical="center"/>
    </xf>
    <xf numFmtId="0" fontId="12" fillId="0" borderId="1" xfId="0" applyFont="1" applyBorder="1" applyAlignment="1">
      <alignment horizontal="center" vertical="center"/>
    </xf>
    <xf numFmtId="0" fontId="12" fillId="0" borderId="13" xfId="0" applyFont="1" applyBorder="1" applyAlignment="1">
      <alignment horizontal="center" vertical="center"/>
    </xf>
    <xf numFmtId="0" fontId="12" fillId="0" borderId="3" xfId="0" applyFont="1" applyBorder="1" applyAlignment="1">
      <alignment horizontal="center" vertical="center"/>
    </xf>
    <xf numFmtId="0" fontId="9" fillId="0" borderId="2"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5" xfId="1" applyFont="1" applyFill="1" applyBorder="1" applyAlignment="1">
      <alignment horizontal="center" vertical="center" wrapText="1"/>
    </xf>
    <xf numFmtId="0" fontId="9" fillId="9" borderId="4" xfId="2" applyFont="1" applyFill="1" applyBorder="1" applyAlignment="1" applyProtection="1">
      <alignment horizontal="center" vertical="center" wrapText="1"/>
      <protection locked="0"/>
    </xf>
    <xf numFmtId="0" fontId="9" fillId="9" borderId="4" xfId="0" applyFont="1" applyFill="1" applyBorder="1" applyAlignment="1">
      <alignment horizontal="center" vertical="center" textRotation="90" wrapText="1"/>
    </xf>
    <xf numFmtId="0" fontId="9" fillId="2" borderId="4" xfId="1" applyFont="1" applyFill="1" applyBorder="1" applyAlignment="1">
      <alignment horizontal="center" vertical="center" wrapText="1"/>
    </xf>
    <xf numFmtId="0" fontId="8" fillId="0" borderId="4"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9" fillId="3" borderId="4" xfId="2" applyFont="1" applyFill="1" applyBorder="1" applyAlignment="1" applyProtection="1">
      <alignment horizontal="center" vertical="center" textRotation="90" wrapText="1"/>
      <protection locked="0"/>
    </xf>
    <xf numFmtId="0" fontId="9" fillId="3" borderId="4" xfId="2" applyFont="1" applyFill="1" applyBorder="1" applyAlignment="1" applyProtection="1">
      <alignment horizontal="center" vertical="center" wrapText="1"/>
      <protection locked="0"/>
    </xf>
    <xf numFmtId="0" fontId="9" fillId="4" borderId="4" xfId="2" applyFont="1" applyFill="1" applyBorder="1" applyAlignment="1" applyProtection="1">
      <alignment horizontal="center" vertical="center" wrapText="1"/>
      <protection locked="0"/>
    </xf>
    <xf numFmtId="0" fontId="9" fillId="4" borderId="4" xfId="2" applyFont="1" applyFill="1" applyBorder="1" applyAlignment="1" applyProtection="1">
      <alignment horizontal="center" vertical="center" textRotation="90" wrapText="1"/>
      <protection locked="0"/>
    </xf>
    <xf numFmtId="0" fontId="9" fillId="5" borderId="4" xfId="2" applyFont="1" applyFill="1" applyBorder="1" applyAlignment="1" applyProtection="1">
      <alignment horizontal="center" vertical="center" wrapText="1"/>
      <protection locked="0"/>
    </xf>
    <xf numFmtId="0" fontId="9" fillId="9" borderId="4" xfId="2" applyFont="1" applyFill="1" applyBorder="1" applyAlignment="1" applyProtection="1">
      <alignment horizontal="center" vertical="center" textRotation="90" wrapText="1"/>
      <protection locked="0"/>
    </xf>
    <xf numFmtId="0" fontId="10" fillId="6" borderId="6" xfId="0" applyFont="1" applyFill="1" applyBorder="1" applyAlignment="1" applyProtection="1">
      <alignment horizontal="center" vertical="center" textRotation="90" wrapText="1"/>
      <protection locked="0"/>
    </xf>
    <xf numFmtId="0" fontId="10" fillId="6" borderId="7" xfId="0" applyFont="1" applyFill="1" applyBorder="1" applyAlignment="1" applyProtection="1">
      <alignment horizontal="center" vertical="center" textRotation="90" wrapText="1"/>
      <protection locked="0"/>
    </xf>
    <xf numFmtId="0" fontId="10" fillId="6" borderId="8" xfId="0" applyFont="1" applyFill="1" applyBorder="1" applyAlignment="1" applyProtection="1">
      <alignment horizontal="center" vertical="center" textRotation="90" wrapText="1"/>
      <protection locked="0"/>
    </xf>
    <xf numFmtId="0" fontId="10" fillId="0" borderId="4" xfId="0" applyFont="1" applyBorder="1" applyAlignment="1">
      <alignment horizontal="center" vertical="center" wrapText="1"/>
    </xf>
    <xf numFmtId="0" fontId="10" fillId="0" borderId="4" xfId="0" applyFont="1" applyFill="1" applyBorder="1" applyAlignment="1" applyProtection="1">
      <alignment horizontal="center" vertical="center" wrapText="1"/>
      <protection locked="0"/>
    </xf>
    <xf numFmtId="0" fontId="10" fillId="6" borderId="4" xfId="0" applyFont="1" applyFill="1" applyBorder="1" applyAlignment="1" applyProtection="1">
      <alignment horizontal="center" vertical="center" textRotation="90" wrapText="1"/>
      <protection locked="0"/>
    </xf>
    <xf numFmtId="0" fontId="7" fillId="0" borderId="4" xfId="0" applyFont="1" applyBorder="1" applyAlignment="1">
      <alignment horizontal="center" vertical="center" wrapText="1"/>
    </xf>
    <xf numFmtId="0" fontId="10" fillId="6"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9" fillId="6" borderId="4" xfId="2" applyFont="1" applyFill="1" applyBorder="1" applyAlignment="1">
      <alignment horizontal="center" vertical="center" wrapText="1"/>
    </xf>
    <xf numFmtId="0" fontId="8" fillId="6" borderId="4" xfId="2" applyFont="1" applyFill="1" applyBorder="1" applyAlignment="1">
      <alignment horizontal="center" vertical="center" wrapText="1" shrinkToFit="1"/>
    </xf>
    <xf numFmtId="9" fontId="7" fillId="6" borderId="4" xfId="3" applyFont="1" applyFill="1" applyBorder="1" applyAlignment="1">
      <alignment horizontal="center" vertical="center" wrapText="1"/>
    </xf>
    <xf numFmtId="0" fontId="10" fillId="0" borderId="4" xfId="0" applyFont="1" applyBorder="1" applyAlignment="1">
      <alignment horizontal="center" vertical="center" textRotation="90" wrapText="1"/>
    </xf>
    <xf numFmtId="0" fontId="8" fillId="3" borderId="4" xfId="2" applyFont="1" applyFill="1" applyBorder="1" applyAlignment="1">
      <alignment horizontal="center" vertical="center" wrapText="1"/>
    </xf>
  </cellXfs>
  <cellStyles count="8">
    <cellStyle name="20% - Énfasis4" xfId="6" builtinId="42"/>
    <cellStyle name="40% - Énfasis2" xfId="4" builtinId="35"/>
    <cellStyle name="40% - Énfasis3" xfId="5" builtinId="39"/>
    <cellStyle name="Normal" xfId="0" builtinId="0"/>
    <cellStyle name="Normal 2 10" xfId="2"/>
    <cellStyle name="Normal 37 2" xfId="7"/>
    <cellStyle name="Normal_NOTAS DE MOVILIZACION" xfId="1"/>
    <cellStyle name="Porcentual" xfId="3" builtinId="5"/>
  </cellStyles>
  <dxfs count="80">
    <dxf>
      <font>
        <b/>
        <i/>
        <u/>
        <color theme="0"/>
        <name val="Cambria"/>
        <scheme val="none"/>
      </font>
      <fill>
        <patternFill>
          <bgColor rgb="FFFF2525"/>
        </patternFill>
      </fill>
    </dxf>
    <dxf>
      <font>
        <color auto="1"/>
        <name val="Cambria"/>
        <scheme val="none"/>
      </font>
      <fill>
        <patternFill>
          <bgColor rgb="FFFFC000"/>
        </patternFill>
      </fill>
    </dxf>
    <dxf>
      <font>
        <color theme="0"/>
      </font>
      <fill>
        <patternFill>
          <bgColor rgb="FF006600"/>
        </patternFill>
      </fill>
    </dxf>
    <dxf>
      <fill>
        <patternFill>
          <bgColor theme="7" tint="0.79998168889431442"/>
        </patternFill>
      </fill>
    </dxf>
    <dxf>
      <fill>
        <patternFill>
          <bgColor rgb="FF00B050"/>
        </patternFill>
      </fill>
    </dxf>
    <dxf>
      <fill>
        <patternFill>
          <bgColor rgb="FFFFC000"/>
        </patternFill>
      </fill>
    </dxf>
    <dxf>
      <font>
        <color theme="0" tint="-0.14996795556505021"/>
        <name val="Cambria"/>
        <scheme val="none"/>
      </font>
      <fill>
        <patternFill>
          <bgColor rgb="FFFF00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tint="-0.14996795556505021"/>
        <name val="Cambria"/>
        <scheme val="none"/>
      </font>
    </dxf>
    <dxf>
      <font>
        <b/>
        <i val="0"/>
        <strike val="0"/>
        <u/>
        <color theme="0"/>
        <name val="Cambria"/>
        <scheme val="none"/>
      </font>
      <fill>
        <patternFill>
          <bgColor theme="9" tint="-0.24994659260841701"/>
        </patternFill>
      </fill>
    </dxf>
    <dxf>
      <font>
        <color theme="0" tint="-0.14996795556505021"/>
      </font>
    </dxf>
    <dxf>
      <font>
        <b/>
        <i/>
        <u/>
        <color theme="0"/>
        <name val="Cambria"/>
        <scheme val="none"/>
      </font>
      <fill>
        <patternFill>
          <bgColor rgb="FFFF2525"/>
        </patternFill>
      </fill>
    </dxf>
    <dxf>
      <font>
        <color auto="1"/>
        <name val="Cambria"/>
        <scheme val="none"/>
      </font>
      <fill>
        <patternFill>
          <bgColor rgb="FFFFC000"/>
        </patternFill>
      </fill>
    </dxf>
    <dxf>
      <font>
        <color theme="0"/>
      </font>
      <fill>
        <patternFill>
          <bgColor rgb="FF006600"/>
        </patternFill>
      </fill>
    </dxf>
    <dxf>
      <fill>
        <patternFill>
          <bgColor theme="7" tint="0.79998168889431442"/>
        </patternFill>
      </fill>
    </dxf>
    <dxf>
      <fill>
        <patternFill>
          <bgColor rgb="FF00B050"/>
        </patternFill>
      </fill>
    </dxf>
    <dxf>
      <fill>
        <patternFill>
          <bgColor rgb="FFFFC000"/>
        </patternFill>
      </fill>
    </dxf>
    <dxf>
      <font>
        <color theme="0" tint="-0.14996795556505021"/>
        <name val="Cambria"/>
        <scheme val="none"/>
      </font>
      <fill>
        <patternFill>
          <bgColor rgb="FFFF00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tint="-0.14996795556505021"/>
        <name val="Cambria"/>
        <scheme val="none"/>
      </font>
    </dxf>
    <dxf>
      <font>
        <b/>
        <i val="0"/>
        <strike val="0"/>
        <u/>
        <color theme="0"/>
        <name val="Cambria"/>
        <scheme val="none"/>
      </font>
      <fill>
        <patternFill>
          <bgColor theme="9" tint="-0.24994659260841701"/>
        </patternFill>
      </fill>
    </dxf>
    <dxf>
      <font>
        <color theme="0" tint="-0.14996795556505021"/>
      </font>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b/>
        <i/>
        <u/>
        <color theme="0"/>
        <name val="Cambria"/>
        <scheme val="none"/>
      </font>
      <fill>
        <patternFill>
          <bgColor rgb="FFFF2525"/>
        </patternFill>
      </fill>
    </dxf>
    <dxf>
      <font>
        <color auto="1"/>
        <name val="Cambria"/>
        <scheme val="none"/>
      </font>
      <fill>
        <patternFill>
          <bgColor rgb="FFFFC000"/>
        </patternFill>
      </fill>
    </dxf>
    <dxf>
      <font>
        <color theme="0"/>
      </font>
      <fill>
        <patternFill>
          <bgColor rgb="FF006600"/>
        </patternFill>
      </fill>
    </dxf>
    <dxf>
      <fill>
        <patternFill>
          <bgColor theme="7" tint="0.79998168889431442"/>
        </patternFill>
      </fill>
    </dxf>
    <dxf>
      <font>
        <color theme="0"/>
      </font>
      <fill>
        <patternFill>
          <bgColor rgb="FFFF0000"/>
        </patternFill>
      </fill>
    </dxf>
    <dxf>
      <font>
        <color theme="0"/>
      </font>
      <fill>
        <patternFill>
          <bgColor rgb="FF006600"/>
        </patternFill>
      </fill>
    </dxf>
    <dxf>
      <font>
        <color theme="0" tint="-0.14996795556505021"/>
        <name val="Cambria"/>
        <scheme val="none"/>
      </font>
    </dxf>
    <dxf>
      <fill>
        <patternFill>
          <bgColor rgb="FF00B050"/>
        </patternFill>
      </fill>
    </dxf>
    <dxf>
      <fill>
        <patternFill>
          <bgColor rgb="FFFFC000"/>
        </patternFill>
      </fill>
    </dxf>
    <dxf>
      <font>
        <color theme="0" tint="-0.14996795556505021"/>
        <name val="Cambria"/>
        <scheme val="none"/>
      </font>
      <fill>
        <patternFill>
          <bgColor rgb="FFFF0000"/>
        </patternFill>
      </fill>
    </dxf>
    <dxf>
      <font>
        <color auto="1"/>
        <name val="Cambria"/>
        <scheme val="none"/>
      </font>
      <fill>
        <patternFill>
          <bgColor rgb="FFFFC000"/>
        </patternFill>
      </fill>
    </dxf>
    <dxf>
      <font>
        <color theme="0"/>
      </font>
      <fill>
        <patternFill>
          <bgColor rgb="FF006600"/>
        </patternFill>
      </fill>
    </dxf>
    <dxf>
      <font>
        <b/>
        <i/>
        <u/>
        <color theme="0"/>
        <name val="Cambria"/>
        <scheme val="none"/>
      </font>
      <fill>
        <patternFill>
          <bgColor rgb="FFFF2525"/>
        </patternFill>
      </fill>
    </dxf>
    <dxf>
      <fill>
        <patternFill>
          <bgColor theme="7" tint="0.79998168889431442"/>
        </patternFill>
      </fill>
    </dxf>
    <dxf>
      <font>
        <b/>
        <i/>
        <u/>
        <color theme="0"/>
        <name val="Cambria"/>
        <scheme val="none"/>
      </font>
      <fill>
        <patternFill>
          <bgColor rgb="FFFF2525"/>
        </patternFill>
      </fill>
    </dxf>
    <dxf>
      <font>
        <color auto="1"/>
        <name val="Cambria"/>
        <scheme val="none"/>
      </font>
      <fill>
        <patternFill>
          <bgColor rgb="FFFFC000"/>
        </patternFill>
      </fill>
    </dxf>
    <dxf>
      <font>
        <color theme="0"/>
      </font>
      <fill>
        <patternFill>
          <bgColor rgb="FF006600"/>
        </patternFill>
      </fill>
    </dxf>
    <dxf>
      <font>
        <color theme="0" tint="-0.14996795556505021"/>
      </font>
    </dxf>
    <dxf>
      <fill>
        <patternFill>
          <bgColor rgb="FF00B050"/>
        </patternFill>
      </fill>
    </dxf>
    <dxf>
      <fill>
        <patternFill>
          <bgColor rgb="FFFFC000"/>
        </patternFill>
      </fill>
    </dxf>
    <dxf>
      <font>
        <color theme="0" tint="-0.14996795556505021"/>
        <name val="Cambria"/>
        <scheme val="none"/>
      </font>
      <fill>
        <patternFill>
          <bgColor rgb="FFFF00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color theme="0"/>
      </font>
      <fill>
        <patternFill>
          <bgColor rgb="FFFF0000"/>
        </patternFill>
      </fill>
    </dxf>
    <dxf>
      <font>
        <color theme="0"/>
      </font>
      <fill>
        <patternFill>
          <bgColor rgb="FF006600"/>
        </patternFill>
      </fill>
    </dxf>
    <dxf>
      <font>
        <b/>
        <i val="0"/>
        <strike val="0"/>
        <u/>
        <color theme="0"/>
        <name val="Cambria"/>
        <scheme val="none"/>
      </font>
      <fill>
        <patternFill>
          <bgColor theme="9"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1</xdr:row>
      <xdr:rowOff>104776</xdr:rowOff>
    </xdr:from>
    <xdr:to>
      <xdr:col>1</xdr:col>
      <xdr:colOff>1228725</xdr:colOff>
      <xdr:row>2</xdr:row>
      <xdr:rowOff>175274</xdr:rowOff>
    </xdr:to>
    <xdr:pic>
      <xdr:nvPicPr>
        <xdr:cNvPr id="2" name="2 Imagen">
          <a:extLst>
            <a:ext uri="{FF2B5EF4-FFF2-40B4-BE49-F238E27FC236}">
              <a16:creationId xmlns="" xmlns:a16="http://schemas.microsoft.com/office/drawing/2014/main" id="{F8F18D42-ABFB-4531-8883-F2C22EE87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76301" y="295276"/>
          <a:ext cx="1114424" cy="28004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381000</xdr:colOff>
      <xdr:row>13</xdr:row>
      <xdr:rowOff>57150</xdr:rowOff>
    </xdr:from>
    <xdr:to>
      <xdr:col>13</xdr:col>
      <xdr:colOff>47625</xdr:colOff>
      <xdr:row>25</xdr:row>
      <xdr:rowOff>152400</xdr:rowOff>
    </xdr:to>
    <xdr:pic>
      <xdr:nvPicPr>
        <xdr:cNvPr id="2" name="1 Imagen"/>
        <xdr:cNvPicPr>
          <a:picLocks noChangeAspect="1"/>
        </xdr:cNvPicPr>
      </xdr:nvPicPr>
      <xdr:blipFill>
        <a:blip xmlns:r="http://schemas.openxmlformats.org/officeDocument/2006/relationships" r:embed="rId1" cstate="print"/>
        <a:srcRect l="17317" t="17766" r="14082" b="31819"/>
        <a:stretch>
          <a:fillRect/>
        </a:stretch>
      </xdr:blipFill>
      <xdr:spPr bwMode="auto">
        <a:xfrm>
          <a:off x="4143375" y="2657475"/>
          <a:ext cx="5762625" cy="2495550"/>
        </a:xfrm>
        <a:prstGeom prst="rect">
          <a:avLst/>
        </a:prstGeom>
        <a:noFill/>
        <a:ln w="9525">
          <a:noFill/>
          <a:miter lim="800000"/>
          <a:headEnd/>
          <a:tailEnd/>
        </a:ln>
      </xdr:spPr>
    </xdr:pic>
    <xdr:clientData/>
  </xdr:twoCellAnchor>
  <xdr:twoCellAnchor editAs="oneCell">
    <xdr:from>
      <xdr:col>4</xdr:col>
      <xdr:colOff>504825</xdr:colOff>
      <xdr:row>26</xdr:row>
      <xdr:rowOff>95250</xdr:rowOff>
    </xdr:from>
    <xdr:to>
      <xdr:col>13</xdr:col>
      <xdr:colOff>762000</xdr:colOff>
      <xdr:row>38</xdr:row>
      <xdr:rowOff>9525</xdr:rowOff>
    </xdr:to>
    <xdr:pic>
      <xdr:nvPicPr>
        <xdr:cNvPr id="3" name="2 Imagen"/>
        <xdr:cNvPicPr>
          <a:picLocks noChangeAspect="1"/>
        </xdr:cNvPicPr>
      </xdr:nvPicPr>
      <xdr:blipFill>
        <a:blip xmlns:r="http://schemas.openxmlformats.org/officeDocument/2006/relationships" r:embed="rId2" cstate="print"/>
        <a:srcRect l="18629" t="22572" r="15314" b="41689"/>
        <a:stretch>
          <a:fillRect/>
        </a:stretch>
      </xdr:blipFill>
      <xdr:spPr bwMode="auto">
        <a:xfrm>
          <a:off x="3505200" y="5295900"/>
          <a:ext cx="7258050" cy="2314575"/>
        </a:xfrm>
        <a:prstGeom prst="rect">
          <a:avLst/>
        </a:prstGeom>
        <a:noFill/>
        <a:ln w="9525">
          <a:noFill/>
          <a:miter lim="800000"/>
          <a:headEnd/>
          <a:tailEnd/>
        </a:ln>
      </xdr:spPr>
    </xdr:pic>
    <xdr:clientData/>
  </xdr:twoCellAnchor>
  <xdr:twoCellAnchor editAs="oneCell">
    <xdr:from>
      <xdr:col>4</xdr:col>
      <xdr:colOff>323850</xdr:colOff>
      <xdr:row>41</xdr:row>
      <xdr:rowOff>19050</xdr:rowOff>
    </xdr:from>
    <xdr:to>
      <xdr:col>13</xdr:col>
      <xdr:colOff>762000</xdr:colOff>
      <xdr:row>49</xdr:row>
      <xdr:rowOff>85725</xdr:rowOff>
    </xdr:to>
    <xdr:pic>
      <xdr:nvPicPr>
        <xdr:cNvPr id="4" name="3 Imagen"/>
        <xdr:cNvPicPr>
          <a:picLocks noChangeAspect="1"/>
        </xdr:cNvPicPr>
      </xdr:nvPicPr>
      <xdr:blipFill>
        <a:blip xmlns:r="http://schemas.openxmlformats.org/officeDocument/2006/relationships" r:embed="rId3" cstate="print"/>
        <a:srcRect l="20679" t="39119" r="16869" b="38423"/>
        <a:stretch>
          <a:fillRect/>
        </a:stretch>
      </xdr:blipFill>
      <xdr:spPr bwMode="auto">
        <a:xfrm>
          <a:off x="3324225" y="8220075"/>
          <a:ext cx="7877175" cy="1666875"/>
        </a:xfrm>
        <a:prstGeom prst="rect">
          <a:avLst/>
        </a:prstGeom>
        <a:noFill/>
        <a:ln w="9525">
          <a:noFill/>
          <a:miter lim="800000"/>
          <a:headEnd/>
          <a:tailEnd/>
        </a:ln>
      </xdr:spPr>
    </xdr:pic>
    <xdr:clientData/>
  </xdr:twoCellAnchor>
  <xdr:twoCellAnchor editAs="oneCell">
    <xdr:from>
      <xdr:col>5</xdr:col>
      <xdr:colOff>266700</xdr:colOff>
      <xdr:row>52</xdr:row>
      <xdr:rowOff>95250</xdr:rowOff>
    </xdr:from>
    <xdr:to>
      <xdr:col>13</xdr:col>
      <xdr:colOff>19050</xdr:colOff>
      <xdr:row>64</xdr:row>
      <xdr:rowOff>114300</xdr:rowOff>
    </xdr:to>
    <xdr:pic>
      <xdr:nvPicPr>
        <xdr:cNvPr id="5" name="5 Imagen"/>
        <xdr:cNvPicPr>
          <a:picLocks noChangeAspect="1"/>
        </xdr:cNvPicPr>
      </xdr:nvPicPr>
      <xdr:blipFill>
        <a:blip xmlns:r="http://schemas.openxmlformats.org/officeDocument/2006/relationships" r:embed="rId4" cstate="print"/>
        <a:srcRect l="19730" t="33296" r="16080" b="21550"/>
        <a:stretch>
          <a:fillRect/>
        </a:stretch>
      </xdr:blipFill>
      <xdr:spPr bwMode="auto">
        <a:xfrm>
          <a:off x="4029075" y="10496550"/>
          <a:ext cx="5848350" cy="2419350"/>
        </a:xfrm>
        <a:prstGeom prst="rect">
          <a:avLst/>
        </a:prstGeom>
        <a:noFill/>
        <a:ln w="9525">
          <a:noFill/>
          <a:miter lim="800000"/>
          <a:headEnd/>
          <a:tailEnd/>
        </a:ln>
      </xdr:spPr>
    </xdr:pic>
    <xdr:clientData/>
  </xdr:twoCellAnchor>
  <xdr:twoCellAnchor editAs="oneCell">
    <xdr:from>
      <xdr:col>4</xdr:col>
      <xdr:colOff>57150</xdr:colOff>
      <xdr:row>67</xdr:row>
      <xdr:rowOff>57150</xdr:rowOff>
    </xdr:from>
    <xdr:to>
      <xdr:col>13</xdr:col>
      <xdr:colOff>762000</xdr:colOff>
      <xdr:row>77</xdr:row>
      <xdr:rowOff>95250</xdr:rowOff>
    </xdr:to>
    <xdr:pic>
      <xdr:nvPicPr>
        <xdr:cNvPr id="6" name="7 Imagen"/>
        <xdr:cNvPicPr>
          <a:picLocks noChangeAspect="1"/>
        </xdr:cNvPicPr>
      </xdr:nvPicPr>
      <xdr:blipFill>
        <a:blip xmlns:r="http://schemas.openxmlformats.org/officeDocument/2006/relationships" r:embed="rId5" cstate="print"/>
        <a:srcRect l="18939" t="34950" r="15518" b="37605"/>
        <a:stretch>
          <a:fillRect/>
        </a:stretch>
      </xdr:blipFill>
      <xdr:spPr bwMode="auto">
        <a:xfrm>
          <a:off x="3057525" y="13458825"/>
          <a:ext cx="8286750" cy="2038350"/>
        </a:xfrm>
        <a:prstGeom prst="rect">
          <a:avLst/>
        </a:prstGeom>
        <a:noFill/>
        <a:ln w="9525">
          <a:noFill/>
          <a:miter lim="800000"/>
          <a:headEnd/>
          <a:tailEnd/>
        </a:ln>
      </xdr:spPr>
    </xdr:pic>
    <xdr:clientData/>
  </xdr:twoCellAnchor>
  <xdr:twoCellAnchor editAs="oneCell">
    <xdr:from>
      <xdr:col>4</xdr:col>
      <xdr:colOff>66675</xdr:colOff>
      <xdr:row>79</xdr:row>
      <xdr:rowOff>190500</xdr:rowOff>
    </xdr:from>
    <xdr:to>
      <xdr:col>13</xdr:col>
      <xdr:colOff>762000</xdr:colOff>
      <xdr:row>91</xdr:row>
      <xdr:rowOff>704850</xdr:rowOff>
    </xdr:to>
    <xdr:pic>
      <xdr:nvPicPr>
        <xdr:cNvPr id="7" name="9 Imagen"/>
        <xdr:cNvPicPr>
          <a:picLocks noChangeAspect="1"/>
        </xdr:cNvPicPr>
      </xdr:nvPicPr>
      <xdr:blipFill>
        <a:blip xmlns:r="http://schemas.openxmlformats.org/officeDocument/2006/relationships" r:embed="rId6" cstate="print"/>
        <a:srcRect l="18944" t="29301" r="14520" b="30656"/>
        <a:stretch>
          <a:fillRect/>
        </a:stretch>
      </xdr:blipFill>
      <xdr:spPr bwMode="auto">
        <a:xfrm>
          <a:off x="3067050" y="15992475"/>
          <a:ext cx="8248650" cy="2914650"/>
        </a:xfrm>
        <a:prstGeom prst="rect">
          <a:avLst/>
        </a:prstGeom>
        <a:noFill/>
        <a:ln w="9525">
          <a:noFill/>
          <a:miter lim="800000"/>
          <a:headEnd/>
          <a:tailEnd/>
        </a:ln>
      </xdr:spPr>
    </xdr:pic>
    <xdr:clientData/>
  </xdr:twoCellAnchor>
  <xdr:twoCellAnchor editAs="oneCell">
    <xdr:from>
      <xdr:col>4</xdr:col>
      <xdr:colOff>190500</xdr:colOff>
      <xdr:row>92</xdr:row>
      <xdr:rowOff>85725</xdr:rowOff>
    </xdr:from>
    <xdr:to>
      <xdr:col>13</xdr:col>
      <xdr:colOff>762000</xdr:colOff>
      <xdr:row>104</xdr:row>
      <xdr:rowOff>95250</xdr:rowOff>
    </xdr:to>
    <xdr:pic>
      <xdr:nvPicPr>
        <xdr:cNvPr id="8" name="11 Imagen"/>
        <xdr:cNvPicPr>
          <a:picLocks noChangeAspect="1"/>
        </xdr:cNvPicPr>
      </xdr:nvPicPr>
      <xdr:blipFill>
        <a:blip xmlns:r="http://schemas.openxmlformats.org/officeDocument/2006/relationships" r:embed="rId7" cstate="print"/>
        <a:srcRect l="18166" t="36565" r="15562" b="29108"/>
        <a:stretch>
          <a:fillRect/>
        </a:stretch>
      </xdr:blipFill>
      <xdr:spPr bwMode="auto">
        <a:xfrm>
          <a:off x="3190875" y="19030950"/>
          <a:ext cx="7934325" cy="2409825"/>
        </a:xfrm>
        <a:prstGeom prst="rect">
          <a:avLst/>
        </a:prstGeom>
        <a:noFill/>
        <a:ln w="9525">
          <a:noFill/>
          <a:miter lim="800000"/>
          <a:headEnd/>
          <a:tailEnd/>
        </a:ln>
      </xdr:spPr>
    </xdr:pic>
    <xdr:clientData/>
  </xdr:twoCellAnchor>
  <xdr:twoCellAnchor editAs="oneCell">
    <xdr:from>
      <xdr:col>4</xdr:col>
      <xdr:colOff>400050</xdr:colOff>
      <xdr:row>106</xdr:row>
      <xdr:rowOff>133350</xdr:rowOff>
    </xdr:from>
    <xdr:to>
      <xdr:col>13</xdr:col>
      <xdr:colOff>762000</xdr:colOff>
      <xdr:row>116</xdr:row>
      <xdr:rowOff>161925</xdr:rowOff>
    </xdr:to>
    <xdr:pic>
      <xdr:nvPicPr>
        <xdr:cNvPr id="9" name="13 Imagen"/>
        <xdr:cNvPicPr>
          <a:picLocks noChangeAspect="1"/>
        </xdr:cNvPicPr>
      </xdr:nvPicPr>
      <xdr:blipFill>
        <a:blip xmlns:r="http://schemas.openxmlformats.org/officeDocument/2006/relationships" r:embed="rId8" cstate="print"/>
        <a:srcRect l="27834" t="41554" r="24854" b="36821"/>
        <a:stretch>
          <a:fillRect/>
        </a:stretch>
      </xdr:blipFill>
      <xdr:spPr bwMode="auto">
        <a:xfrm>
          <a:off x="3400425" y="21878925"/>
          <a:ext cx="7600950" cy="2028825"/>
        </a:xfrm>
        <a:prstGeom prst="rect">
          <a:avLst/>
        </a:prstGeom>
        <a:noFill/>
        <a:ln w="9525">
          <a:noFill/>
          <a:miter lim="800000"/>
          <a:headEnd/>
          <a:tailEnd/>
        </a:ln>
      </xdr:spPr>
    </xdr:pic>
    <xdr:clientData/>
  </xdr:twoCellAnchor>
  <xdr:twoCellAnchor>
    <xdr:from>
      <xdr:col>8</xdr:col>
      <xdr:colOff>178593</xdr:colOff>
      <xdr:row>110</xdr:row>
      <xdr:rowOff>109537</xdr:rowOff>
    </xdr:from>
    <xdr:to>
      <xdr:col>13</xdr:col>
      <xdr:colOff>1019174</xdr:colOff>
      <xdr:row>111</xdr:row>
      <xdr:rowOff>157162</xdr:rowOff>
    </xdr:to>
    <xdr:sp macro="" textlink="">
      <xdr:nvSpPr>
        <xdr:cNvPr id="10" name="15 Rectángulo">
          <a:extLst>
            <a:ext uri="{FF2B5EF4-FFF2-40B4-BE49-F238E27FC236}"/>
          </a:extLst>
        </xdr:cNvPr>
        <xdr:cNvSpPr/>
      </xdr:nvSpPr>
      <xdr:spPr>
        <a:xfrm>
          <a:off x="6226968" y="22655212"/>
          <a:ext cx="4650581" cy="247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8</xdr:col>
      <xdr:colOff>178597</xdr:colOff>
      <xdr:row>111</xdr:row>
      <xdr:rowOff>188116</xdr:rowOff>
    </xdr:from>
    <xdr:to>
      <xdr:col>13</xdr:col>
      <xdr:colOff>1019175</xdr:colOff>
      <xdr:row>113</xdr:row>
      <xdr:rowOff>45241</xdr:rowOff>
    </xdr:to>
    <xdr:sp macro="" textlink="">
      <xdr:nvSpPr>
        <xdr:cNvPr id="11" name="20 Rectángulo">
          <a:extLst>
            <a:ext uri="{FF2B5EF4-FFF2-40B4-BE49-F238E27FC236}"/>
          </a:extLst>
        </xdr:cNvPr>
        <xdr:cNvSpPr/>
      </xdr:nvSpPr>
      <xdr:spPr>
        <a:xfrm>
          <a:off x="6226972" y="22933816"/>
          <a:ext cx="4650578" cy="257175"/>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8</xdr:col>
      <xdr:colOff>178597</xdr:colOff>
      <xdr:row>113</xdr:row>
      <xdr:rowOff>66672</xdr:rowOff>
    </xdr:from>
    <xdr:to>
      <xdr:col>13</xdr:col>
      <xdr:colOff>1019175</xdr:colOff>
      <xdr:row>115</xdr:row>
      <xdr:rowOff>178594</xdr:rowOff>
    </xdr:to>
    <xdr:sp macro="" textlink="">
      <xdr:nvSpPr>
        <xdr:cNvPr id="12" name="21 Rectángulo">
          <a:extLst>
            <a:ext uri="{FF2B5EF4-FFF2-40B4-BE49-F238E27FC236}"/>
          </a:extLst>
        </xdr:cNvPr>
        <xdr:cNvSpPr/>
      </xdr:nvSpPr>
      <xdr:spPr>
        <a:xfrm>
          <a:off x="6226972" y="23212422"/>
          <a:ext cx="4650578" cy="511972"/>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3</xdr:col>
      <xdr:colOff>695325</xdr:colOff>
      <xdr:row>2</xdr:row>
      <xdr:rowOff>45811</xdr:rowOff>
    </xdr:to>
    <xdr:pic>
      <xdr:nvPicPr>
        <xdr:cNvPr id="2" name="1 Imagen">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4300" y="95250"/>
          <a:ext cx="4000500" cy="78241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dor/Desktop/F04%20SST-01%20MATRIZ%20DE%20PELIGROS%20CONVIVENCIA%20HOSPITALARI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S-02 General"/>
      <sheetName val="CONVIVENCIA HOSPITALARIA"/>
      <sheetName val="tablas de valoracion"/>
      <sheetName val="Puntos de Bloqueo"/>
      <sheetName val="Hoja2"/>
    </sheetNames>
    <sheetDataSet>
      <sheetData sheetId="0" refreshError="1"/>
      <sheetData sheetId="1" refreshError="1"/>
      <sheetData sheetId="2">
        <row r="131">
          <cell r="J131" t="str">
            <v>Si</v>
          </cell>
        </row>
        <row r="132">
          <cell r="J132" t="str">
            <v>No</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B1:F11"/>
  <sheetViews>
    <sheetView workbookViewId="0">
      <selection sqref="A1:D11"/>
    </sheetView>
  </sheetViews>
  <sheetFormatPr baseColWidth="10" defaultRowHeight="15"/>
  <cols>
    <col min="2" max="2" width="24" customWidth="1"/>
    <col min="3" max="3" width="25.7109375" customWidth="1"/>
    <col min="4" max="4" width="26.85546875" customWidth="1"/>
  </cols>
  <sheetData>
    <row r="1" spans="2:6" ht="15.75" thickBot="1"/>
    <row r="2" spans="2:6" ht="16.5" thickTop="1" thickBot="1">
      <c r="B2" s="41" t="s">
        <v>268</v>
      </c>
      <c r="C2" s="41"/>
      <c r="D2" s="41"/>
      <c r="E2" s="1"/>
      <c r="F2" s="1"/>
    </row>
    <row r="3" spans="2:6" ht="22.5" customHeight="1" thickTop="1">
      <c r="B3" s="42"/>
      <c r="C3" s="42"/>
      <c r="D3" s="42"/>
      <c r="E3" s="1"/>
      <c r="F3" s="1"/>
    </row>
    <row r="4" spans="2:6">
      <c r="B4" s="25" t="s">
        <v>270</v>
      </c>
      <c r="C4" s="25" t="s">
        <v>269</v>
      </c>
      <c r="D4" s="25" t="s">
        <v>271</v>
      </c>
    </row>
    <row r="5" spans="2:6">
      <c r="B5" s="26"/>
      <c r="C5" s="26"/>
      <c r="D5" s="26"/>
    </row>
    <row r="6" spans="2:6">
      <c r="B6" s="26"/>
      <c r="C6" s="26"/>
      <c r="D6" s="26"/>
    </row>
    <row r="7" spans="2:6">
      <c r="B7" s="26"/>
      <c r="C7" s="26"/>
      <c r="D7" s="26"/>
    </row>
    <row r="8" spans="2:6">
      <c r="B8" s="26"/>
      <c r="C8" s="26"/>
      <c r="D8" s="26"/>
    </row>
    <row r="9" spans="2:6">
      <c r="B9" s="26"/>
      <c r="C9" s="26"/>
      <c r="D9" s="26"/>
    </row>
    <row r="10" spans="2:6">
      <c r="B10" s="26"/>
      <c r="C10" s="26"/>
      <c r="D10" s="26"/>
    </row>
    <row r="11" spans="2:6">
      <c r="B11" s="26"/>
      <c r="C11" s="26"/>
      <c r="D11" s="26"/>
    </row>
  </sheetData>
  <mergeCells count="1">
    <mergeCell ref="B2:D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O119"/>
  <sheetViews>
    <sheetView topLeftCell="A79" workbookViewId="0">
      <selection activeCell="G123" sqref="G123"/>
    </sheetView>
  </sheetViews>
  <sheetFormatPr baseColWidth="10" defaultRowHeight="15"/>
  <cols>
    <col min="1" max="1" width="4.28515625" customWidth="1"/>
    <col min="2" max="2" width="6.7109375" customWidth="1"/>
    <col min="3" max="3" width="8.140625" customWidth="1"/>
    <col min="4" max="4" width="25.85546875" customWidth="1"/>
    <col min="14" max="14" width="24.85546875" customWidth="1"/>
    <col min="15" max="15" width="3" customWidth="1"/>
    <col min="257" max="257" width="4.28515625" customWidth="1"/>
    <col min="258" max="258" width="6.7109375" customWidth="1"/>
    <col min="259" max="259" width="8.140625" customWidth="1"/>
    <col min="260" max="260" width="25.85546875" customWidth="1"/>
    <col min="270" max="270" width="24.85546875" customWidth="1"/>
    <col min="271" max="271" width="3" customWidth="1"/>
    <col min="513" max="513" width="4.28515625" customWidth="1"/>
    <col min="514" max="514" width="6.7109375" customWidth="1"/>
    <col min="515" max="515" width="8.140625" customWidth="1"/>
    <col min="516" max="516" width="25.85546875" customWidth="1"/>
    <col min="526" max="526" width="24.85546875" customWidth="1"/>
    <col min="527" max="527" width="3" customWidth="1"/>
    <col min="769" max="769" width="4.28515625" customWidth="1"/>
    <col min="770" max="770" width="6.7109375" customWidth="1"/>
    <col min="771" max="771" width="8.140625" customWidth="1"/>
    <col min="772" max="772" width="25.85546875" customWidth="1"/>
    <col min="782" max="782" width="24.85546875" customWidth="1"/>
    <col min="783" max="783" width="3" customWidth="1"/>
    <col min="1025" max="1025" width="4.28515625" customWidth="1"/>
    <col min="1026" max="1026" width="6.7109375" customWidth="1"/>
    <col min="1027" max="1027" width="8.140625" customWidth="1"/>
    <col min="1028" max="1028" width="25.85546875" customWidth="1"/>
    <col min="1038" max="1038" width="24.85546875" customWidth="1"/>
    <col min="1039" max="1039" width="3" customWidth="1"/>
    <col min="1281" max="1281" width="4.28515625" customWidth="1"/>
    <col min="1282" max="1282" width="6.7109375" customWidth="1"/>
    <col min="1283" max="1283" width="8.140625" customWidth="1"/>
    <col min="1284" max="1284" width="25.85546875" customWidth="1"/>
    <col min="1294" max="1294" width="24.85546875" customWidth="1"/>
    <col min="1295" max="1295" width="3" customWidth="1"/>
    <col min="1537" max="1537" width="4.28515625" customWidth="1"/>
    <col min="1538" max="1538" width="6.7109375" customWidth="1"/>
    <col min="1539" max="1539" width="8.140625" customWidth="1"/>
    <col min="1540" max="1540" width="25.85546875" customWidth="1"/>
    <col min="1550" max="1550" width="24.85546875" customWidth="1"/>
    <col min="1551" max="1551" width="3" customWidth="1"/>
    <col min="1793" max="1793" width="4.28515625" customWidth="1"/>
    <col min="1794" max="1794" width="6.7109375" customWidth="1"/>
    <col min="1795" max="1795" width="8.140625" customWidth="1"/>
    <col min="1796" max="1796" width="25.85546875" customWidth="1"/>
    <col min="1806" max="1806" width="24.85546875" customWidth="1"/>
    <col min="1807" max="1807" width="3" customWidth="1"/>
    <col min="2049" max="2049" width="4.28515625" customWidth="1"/>
    <col min="2050" max="2050" width="6.7109375" customWidth="1"/>
    <col min="2051" max="2051" width="8.140625" customWidth="1"/>
    <col min="2052" max="2052" width="25.85546875" customWidth="1"/>
    <col min="2062" max="2062" width="24.85546875" customWidth="1"/>
    <col min="2063" max="2063" width="3" customWidth="1"/>
    <col min="2305" max="2305" width="4.28515625" customWidth="1"/>
    <col min="2306" max="2306" width="6.7109375" customWidth="1"/>
    <col min="2307" max="2307" width="8.140625" customWidth="1"/>
    <col min="2308" max="2308" width="25.85546875" customWidth="1"/>
    <col min="2318" max="2318" width="24.85546875" customWidth="1"/>
    <col min="2319" max="2319" width="3" customWidth="1"/>
    <col min="2561" max="2561" width="4.28515625" customWidth="1"/>
    <col min="2562" max="2562" width="6.7109375" customWidth="1"/>
    <col min="2563" max="2563" width="8.140625" customWidth="1"/>
    <col min="2564" max="2564" width="25.85546875" customWidth="1"/>
    <col min="2574" max="2574" width="24.85546875" customWidth="1"/>
    <col min="2575" max="2575" width="3" customWidth="1"/>
    <col min="2817" max="2817" width="4.28515625" customWidth="1"/>
    <col min="2818" max="2818" width="6.7109375" customWidth="1"/>
    <col min="2819" max="2819" width="8.140625" customWidth="1"/>
    <col min="2820" max="2820" width="25.85546875" customWidth="1"/>
    <col min="2830" max="2830" width="24.85546875" customWidth="1"/>
    <col min="2831" max="2831" width="3" customWidth="1"/>
    <col min="3073" max="3073" width="4.28515625" customWidth="1"/>
    <col min="3074" max="3074" width="6.7109375" customWidth="1"/>
    <col min="3075" max="3075" width="8.140625" customWidth="1"/>
    <col min="3076" max="3076" width="25.85546875" customWidth="1"/>
    <col min="3086" max="3086" width="24.85546875" customWidth="1"/>
    <col min="3087" max="3087" width="3" customWidth="1"/>
    <col min="3329" max="3329" width="4.28515625" customWidth="1"/>
    <col min="3330" max="3330" width="6.7109375" customWidth="1"/>
    <col min="3331" max="3331" width="8.140625" customWidth="1"/>
    <col min="3332" max="3332" width="25.85546875" customWidth="1"/>
    <col min="3342" max="3342" width="24.85546875" customWidth="1"/>
    <col min="3343" max="3343" width="3" customWidth="1"/>
    <col min="3585" max="3585" width="4.28515625" customWidth="1"/>
    <col min="3586" max="3586" width="6.7109375" customWidth="1"/>
    <col min="3587" max="3587" width="8.140625" customWidth="1"/>
    <col min="3588" max="3588" width="25.85546875" customWidth="1"/>
    <col min="3598" max="3598" width="24.85546875" customWidth="1"/>
    <col min="3599" max="3599" width="3" customWidth="1"/>
    <col min="3841" max="3841" width="4.28515625" customWidth="1"/>
    <col min="3842" max="3842" width="6.7109375" customWidth="1"/>
    <col min="3843" max="3843" width="8.140625" customWidth="1"/>
    <col min="3844" max="3844" width="25.85546875" customWidth="1"/>
    <col min="3854" max="3854" width="24.85546875" customWidth="1"/>
    <col min="3855" max="3855" width="3" customWidth="1"/>
    <col min="4097" max="4097" width="4.28515625" customWidth="1"/>
    <col min="4098" max="4098" width="6.7109375" customWidth="1"/>
    <col min="4099" max="4099" width="8.140625" customWidth="1"/>
    <col min="4100" max="4100" width="25.85546875" customWidth="1"/>
    <col min="4110" max="4110" width="24.85546875" customWidth="1"/>
    <col min="4111" max="4111" width="3" customWidth="1"/>
    <col min="4353" max="4353" width="4.28515625" customWidth="1"/>
    <col min="4354" max="4354" width="6.7109375" customWidth="1"/>
    <col min="4355" max="4355" width="8.140625" customWidth="1"/>
    <col min="4356" max="4356" width="25.85546875" customWidth="1"/>
    <col min="4366" max="4366" width="24.85546875" customWidth="1"/>
    <col min="4367" max="4367" width="3" customWidth="1"/>
    <col min="4609" max="4609" width="4.28515625" customWidth="1"/>
    <col min="4610" max="4610" width="6.7109375" customWidth="1"/>
    <col min="4611" max="4611" width="8.140625" customWidth="1"/>
    <col min="4612" max="4612" width="25.85546875" customWidth="1"/>
    <col min="4622" max="4622" width="24.85546875" customWidth="1"/>
    <col min="4623" max="4623" width="3" customWidth="1"/>
    <col min="4865" max="4865" width="4.28515625" customWidth="1"/>
    <col min="4866" max="4866" width="6.7109375" customWidth="1"/>
    <col min="4867" max="4867" width="8.140625" customWidth="1"/>
    <col min="4868" max="4868" width="25.85546875" customWidth="1"/>
    <col min="4878" max="4878" width="24.85546875" customWidth="1"/>
    <col min="4879" max="4879" width="3" customWidth="1"/>
    <col min="5121" max="5121" width="4.28515625" customWidth="1"/>
    <col min="5122" max="5122" width="6.7109375" customWidth="1"/>
    <col min="5123" max="5123" width="8.140625" customWidth="1"/>
    <col min="5124" max="5124" width="25.85546875" customWidth="1"/>
    <col min="5134" max="5134" width="24.85546875" customWidth="1"/>
    <col min="5135" max="5135" width="3" customWidth="1"/>
    <col min="5377" max="5377" width="4.28515625" customWidth="1"/>
    <col min="5378" max="5378" width="6.7109375" customWidth="1"/>
    <col min="5379" max="5379" width="8.140625" customWidth="1"/>
    <col min="5380" max="5380" width="25.85546875" customWidth="1"/>
    <col min="5390" max="5390" width="24.85546875" customWidth="1"/>
    <col min="5391" max="5391" width="3" customWidth="1"/>
    <col min="5633" max="5633" width="4.28515625" customWidth="1"/>
    <col min="5634" max="5634" width="6.7109375" customWidth="1"/>
    <col min="5635" max="5635" width="8.140625" customWidth="1"/>
    <col min="5636" max="5636" width="25.85546875" customWidth="1"/>
    <col min="5646" max="5646" width="24.85546875" customWidth="1"/>
    <col min="5647" max="5647" width="3" customWidth="1"/>
    <col min="5889" max="5889" width="4.28515625" customWidth="1"/>
    <col min="5890" max="5890" width="6.7109375" customWidth="1"/>
    <col min="5891" max="5891" width="8.140625" customWidth="1"/>
    <col min="5892" max="5892" width="25.85546875" customWidth="1"/>
    <col min="5902" max="5902" width="24.85546875" customWidth="1"/>
    <col min="5903" max="5903" width="3" customWidth="1"/>
    <col min="6145" max="6145" width="4.28515625" customWidth="1"/>
    <col min="6146" max="6146" width="6.7109375" customWidth="1"/>
    <col min="6147" max="6147" width="8.140625" customWidth="1"/>
    <col min="6148" max="6148" width="25.85546875" customWidth="1"/>
    <col min="6158" max="6158" width="24.85546875" customWidth="1"/>
    <col min="6159" max="6159" width="3" customWidth="1"/>
    <col min="6401" max="6401" width="4.28515625" customWidth="1"/>
    <col min="6402" max="6402" width="6.7109375" customWidth="1"/>
    <col min="6403" max="6403" width="8.140625" customWidth="1"/>
    <col min="6404" max="6404" width="25.85546875" customWidth="1"/>
    <col min="6414" max="6414" width="24.85546875" customWidth="1"/>
    <col min="6415" max="6415" width="3" customWidth="1"/>
    <col min="6657" max="6657" width="4.28515625" customWidth="1"/>
    <col min="6658" max="6658" width="6.7109375" customWidth="1"/>
    <col min="6659" max="6659" width="8.140625" customWidth="1"/>
    <col min="6660" max="6660" width="25.85546875" customWidth="1"/>
    <col min="6670" max="6670" width="24.85546875" customWidth="1"/>
    <col min="6671" max="6671" width="3" customWidth="1"/>
    <col min="6913" max="6913" width="4.28515625" customWidth="1"/>
    <col min="6914" max="6914" width="6.7109375" customWidth="1"/>
    <col min="6915" max="6915" width="8.140625" customWidth="1"/>
    <col min="6916" max="6916" width="25.85546875" customWidth="1"/>
    <col min="6926" max="6926" width="24.85546875" customWidth="1"/>
    <col min="6927" max="6927" width="3" customWidth="1"/>
    <col min="7169" max="7169" width="4.28515625" customWidth="1"/>
    <col min="7170" max="7170" width="6.7109375" customWidth="1"/>
    <col min="7171" max="7171" width="8.140625" customWidth="1"/>
    <col min="7172" max="7172" width="25.85546875" customWidth="1"/>
    <col min="7182" max="7182" width="24.85546875" customWidth="1"/>
    <col min="7183" max="7183" width="3" customWidth="1"/>
    <col min="7425" max="7425" width="4.28515625" customWidth="1"/>
    <col min="7426" max="7426" width="6.7109375" customWidth="1"/>
    <col min="7427" max="7427" width="8.140625" customWidth="1"/>
    <col min="7428" max="7428" width="25.85546875" customWidth="1"/>
    <col min="7438" max="7438" width="24.85546875" customWidth="1"/>
    <col min="7439" max="7439" width="3" customWidth="1"/>
    <col min="7681" max="7681" width="4.28515625" customWidth="1"/>
    <col min="7682" max="7682" width="6.7109375" customWidth="1"/>
    <col min="7683" max="7683" width="8.140625" customWidth="1"/>
    <col min="7684" max="7684" width="25.85546875" customWidth="1"/>
    <col min="7694" max="7694" width="24.85546875" customWidth="1"/>
    <col min="7695" max="7695" width="3" customWidth="1"/>
    <col min="7937" max="7937" width="4.28515625" customWidth="1"/>
    <col min="7938" max="7938" width="6.7109375" customWidth="1"/>
    <col min="7939" max="7939" width="8.140625" customWidth="1"/>
    <col min="7940" max="7940" width="25.85546875" customWidth="1"/>
    <col min="7950" max="7950" width="24.85546875" customWidth="1"/>
    <col min="7951" max="7951" width="3" customWidth="1"/>
    <col min="8193" max="8193" width="4.28515625" customWidth="1"/>
    <col min="8194" max="8194" width="6.7109375" customWidth="1"/>
    <col min="8195" max="8195" width="8.140625" customWidth="1"/>
    <col min="8196" max="8196" width="25.85546875" customWidth="1"/>
    <col min="8206" max="8206" width="24.85546875" customWidth="1"/>
    <col min="8207" max="8207" width="3" customWidth="1"/>
    <col min="8449" max="8449" width="4.28515625" customWidth="1"/>
    <col min="8450" max="8450" width="6.7109375" customWidth="1"/>
    <col min="8451" max="8451" width="8.140625" customWidth="1"/>
    <col min="8452" max="8452" width="25.85546875" customWidth="1"/>
    <col min="8462" max="8462" width="24.85546875" customWidth="1"/>
    <col min="8463" max="8463" width="3" customWidth="1"/>
    <col min="8705" max="8705" width="4.28515625" customWidth="1"/>
    <col min="8706" max="8706" width="6.7109375" customWidth="1"/>
    <col min="8707" max="8707" width="8.140625" customWidth="1"/>
    <col min="8708" max="8708" width="25.85546875" customWidth="1"/>
    <col min="8718" max="8718" width="24.85546875" customWidth="1"/>
    <col min="8719" max="8719" width="3" customWidth="1"/>
    <col min="8961" max="8961" width="4.28515625" customWidth="1"/>
    <col min="8962" max="8962" width="6.7109375" customWidth="1"/>
    <col min="8963" max="8963" width="8.140625" customWidth="1"/>
    <col min="8964" max="8964" width="25.85546875" customWidth="1"/>
    <col min="8974" max="8974" width="24.85546875" customWidth="1"/>
    <col min="8975" max="8975" width="3" customWidth="1"/>
    <col min="9217" max="9217" width="4.28515625" customWidth="1"/>
    <col min="9218" max="9218" width="6.7109375" customWidth="1"/>
    <col min="9219" max="9219" width="8.140625" customWidth="1"/>
    <col min="9220" max="9220" width="25.85546875" customWidth="1"/>
    <col min="9230" max="9230" width="24.85546875" customWidth="1"/>
    <col min="9231" max="9231" width="3" customWidth="1"/>
    <col min="9473" max="9473" width="4.28515625" customWidth="1"/>
    <col min="9474" max="9474" width="6.7109375" customWidth="1"/>
    <col min="9475" max="9475" width="8.140625" customWidth="1"/>
    <col min="9476" max="9476" width="25.85546875" customWidth="1"/>
    <col min="9486" max="9486" width="24.85546875" customWidth="1"/>
    <col min="9487" max="9487" width="3" customWidth="1"/>
    <col min="9729" max="9729" width="4.28515625" customWidth="1"/>
    <col min="9730" max="9730" width="6.7109375" customWidth="1"/>
    <col min="9731" max="9731" width="8.140625" customWidth="1"/>
    <col min="9732" max="9732" width="25.85546875" customWidth="1"/>
    <col min="9742" max="9742" width="24.85546875" customWidth="1"/>
    <col min="9743" max="9743" width="3" customWidth="1"/>
    <col min="9985" max="9985" width="4.28515625" customWidth="1"/>
    <col min="9986" max="9986" width="6.7109375" customWidth="1"/>
    <col min="9987" max="9987" width="8.140625" customWidth="1"/>
    <col min="9988" max="9988" width="25.85546875" customWidth="1"/>
    <col min="9998" max="9998" width="24.85546875" customWidth="1"/>
    <col min="9999" max="9999" width="3" customWidth="1"/>
    <col min="10241" max="10241" width="4.28515625" customWidth="1"/>
    <col min="10242" max="10242" width="6.7109375" customWidth="1"/>
    <col min="10243" max="10243" width="8.140625" customWidth="1"/>
    <col min="10244" max="10244" width="25.85546875" customWidth="1"/>
    <col min="10254" max="10254" width="24.85546875" customWidth="1"/>
    <col min="10255" max="10255" width="3" customWidth="1"/>
    <col min="10497" max="10497" width="4.28515625" customWidth="1"/>
    <col min="10498" max="10498" width="6.7109375" customWidth="1"/>
    <col min="10499" max="10499" width="8.140625" customWidth="1"/>
    <col min="10500" max="10500" width="25.85546875" customWidth="1"/>
    <col min="10510" max="10510" width="24.85546875" customWidth="1"/>
    <col min="10511" max="10511" width="3" customWidth="1"/>
    <col min="10753" max="10753" width="4.28515625" customWidth="1"/>
    <col min="10754" max="10754" width="6.7109375" customWidth="1"/>
    <col min="10755" max="10755" width="8.140625" customWidth="1"/>
    <col min="10756" max="10756" width="25.85546875" customWidth="1"/>
    <col min="10766" max="10766" width="24.85546875" customWidth="1"/>
    <col min="10767" max="10767" width="3" customWidth="1"/>
    <col min="11009" max="11009" width="4.28515625" customWidth="1"/>
    <col min="11010" max="11010" width="6.7109375" customWidth="1"/>
    <col min="11011" max="11011" width="8.140625" customWidth="1"/>
    <col min="11012" max="11012" width="25.85546875" customWidth="1"/>
    <col min="11022" max="11022" width="24.85546875" customWidth="1"/>
    <col min="11023" max="11023" width="3" customWidth="1"/>
    <col min="11265" max="11265" width="4.28515625" customWidth="1"/>
    <col min="11266" max="11266" width="6.7109375" customWidth="1"/>
    <col min="11267" max="11267" width="8.140625" customWidth="1"/>
    <col min="11268" max="11268" width="25.85546875" customWidth="1"/>
    <col min="11278" max="11278" width="24.85546875" customWidth="1"/>
    <col min="11279" max="11279" width="3" customWidth="1"/>
    <col min="11521" max="11521" width="4.28515625" customWidth="1"/>
    <col min="11522" max="11522" width="6.7109375" customWidth="1"/>
    <col min="11523" max="11523" width="8.140625" customWidth="1"/>
    <col min="11524" max="11524" width="25.85546875" customWidth="1"/>
    <col min="11534" max="11534" width="24.85546875" customWidth="1"/>
    <col min="11535" max="11535" width="3" customWidth="1"/>
    <col min="11777" max="11777" width="4.28515625" customWidth="1"/>
    <col min="11778" max="11778" width="6.7109375" customWidth="1"/>
    <col min="11779" max="11779" width="8.140625" customWidth="1"/>
    <col min="11780" max="11780" width="25.85546875" customWidth="1"/>
    <col min="11790" max="11790" width="24.85546875" customWidth="1"/>
    <col min="11791" max="11791" width="3" customWidth="1"/>
    <col min="12033" max="12033" width="4.28515625" customWidth="1"/>
    <col min="12034" max="12034" width="6.7109375" customWidth="1"/>
    <col min="12035" max="12035" width="8.140625" customWidth="1"/>
    <col min="12036" max="12036" width="25.85546875" customWidth="1"/>
    <col min="12046" max="12046" width="24.85546875" customWidth="1"/>
    <col min="12047" max="12047" width="3" customWidth="1"/>
    <col min="12289" max="12289" width="4.28515625" customWidth="1"/>
    <col min="12290" max="12290" width="6.7109375" customWidth="1"/>
    <col min="12291" max="12291" width="8.140625" customWidth="1"/>
    <col min="12292" max="12292" width="25.85546875" customWidth="1"/>
    <col min="12302" max="12302" width="24.85546875" customWidth="1"/>
    <col min="12303" max="12303" width="3" customWidth="1"/>
    <col min="12545" max="12545" width="4.28515625" customWidth="1"/>
    <col min="12546" max="12546" width="6.7109375" customWidth="1"/>
    <col min="12547" max="12547" width="8.140625" customWidth="1"/>
    <col min="12548" max="12548" width="25.85546875" customWidth="1"/>
    <col min="12558" max="12558" width="24.85546875" customWidth="1"/>
    <col min="12559" max="12559" width="3" customWidth="1"/>
    <col min="12801" max="12801" width="4.28515625" customWidth="1"/>
    <col min="12802" max="12802" width="6.7109375" customWidth="1"/>
    <col min="12803" max="12803" width="8.140625" customWidth="1"/>
    <col min="12804" max="12804" width="25.85546875" customWidth="1"/>
    <col min="12814" max="12814" width="24.85546875" customWidth="1"/>
    <col min="12815" max="12815" width="3" customWidth="1"/>
    <col min="13057" max="13057" width="4.28515625" customWidth="1"/>
    <col min="13058" max="13058" width="6.7109375" customWidth="1"/>
    <col min="13059" max="13059" width="8.140625" customWidth="1"/>
    <col min="13060" max="13060" width="25.85546875" customWidth="1"/>
    <col min="13070" max="13070" width="24.85546875" customWidth="1"/>
    <col min="13071" max="13071" width="3" customWidth="1"/>
    <col min="13313" max="13313" width="4.28515625" customWidth="1"/>
    <col min="13314" max="13314" width="6.7109375" customWidth="1"/>
    <col min="13315" max="13315" width="8.140625" customWidth="1"/>
    <col min="13316" max="13316" width="25.85546875" customWidth="1"/>
    <col min="13326" max="13326" width="24.85546875" customWidth="1"/>
    <col min="13327" max="13327" width="3" customWidth="1"/>
    <col min="13569" max="13569" width="4.28515625" customWidth="1"/>
    <col min="13570" max="13570" width="6.7109375" customWidth="1"/>
    <col min="13571" max="13571" width="8.140625" customWidth="1"/>
    <col min="13572" max="13572" width="25.85546875" customWidth="1"/>
    <col min="13582" max="13582" width="24.85546875" customWidth="1"/>
    <col min="13583" max="13583" width="3" customWidth="1"/>
    <col min="13825" max="13825" width="4.28515625" customWidth="1"/>
    <col min="13826" max="13826" width="6.7109375" customWidth="1"/>
    <col min="13827" max="13827" width="8.140625" customWidth="1"/>
    <col min="13828" max="13828" width="25.85546875" customWidth="1"/>
    <col min="13838" max="13838" width="24.85546875" customWidth="1"/>
    <col min="13839" max="13839" width="3" customWidth="1"/>
    <col min="14081" max="14081" width="4.28515625" customWidth="1"/>
    <col min="14082" max="14082" width="6.7109375" customWidth="1"/>
    <col min="14083" max="14083" width="8.140625" customWidth="1"/>
    <col min="14084" max="14084" width="25.85546875" customWidth="1"/>
    <col min="14094" max="14094" width="24.85546875" customWidth="1"/>
    <col min="14095" max="14095" width="3" customWidth="1"/>
    <col min="14337" max="14337" width="4.28515625" customWidth="1"/>
    <col min="14338" max="14338" width="6.7109375" customWidth="1"/>
    <col min="14339" max="14339" width="8.140625" customWidth="1"/>
    <col min="14340" max="14340" width="25.85546875" customWidth="1"/>
    <col min="14350" max="14350" width="24.85546875" customWidth="1"/>
    <col min="14351" max="14351" width="3" customWidth="1"/>
    <col min="14593" max="14593" width="4.28515625" customWidth="1"/>
    <col min="14594" max="14594" width="6.7109375" customWidth="1"/>
    <col min="14595" max="14595" width="8.140625" customWidth="1"/>
    <col min="14596" max="14596" width="25.85546875" customWidth="1"/>
    <col min="14606" max="14606" width="24.85546875" customWidth="1"/>
    <col min="14607" max="14607" width="3" customWidth="1"/>
    <col min="14849" max="14849" width="4.28515625" customWidth="1"/>
    <col min="14850" max="14850" width="6.7109375" customWidth="1"/>
    <col min="14851" max="14851" width="8.140625" customWidth="1"/>
    <col min="14852" max="14852" width="25.85546875" customWidth="1"/>
    <col min="14862" max="14862" width="24.85546875" customWidth="1"/>
    <col min="14863" max="14863" width="3" customWidth="1"/>
    <col min="15105" max="15105" width="4.28515625" customWidth="1"/>
    <col min="15106" max="15106" width="6.7109375" customWidth="1"/>
    <col min="15107" max="15107" width="8.140625" customWidth="1"/>
    <col min="15108" max="15108" width="25.85546875" customWidth="1"/>
    <col min="15118" max="15118" width="24.85546875" customWidth="1"/>
    <col min="15119" max="15119" width="3" customWidth="1"/>
    <col min="15361" max="15361" width="4.28515625" customWidth="1"/>
    <col min="15362" max="15362" width="6.7109375" customWidth="1"/>
    <col min="15363" max="15363" width="8.140625" customWidth="1"/>
    <col min="15364" max="15364" width="25.85546875" customWidth="1"/>
    <col min="15374" max="15374" width="24.85546875" customWidth="1"/>
    <col min="15375" max="15375" width="3" customWidth="1"/>
    <col min="15617" max="15617" width="4.28515625" customWidth="1"/>
    <col min="15618" max="15618" width="6.7109375" customWidth="1"/>
    <col min="15619" max="15619" width="8.140625" customWidth="1"/>
    <col min="15620" max="15620" width="25.85546875" customWidth="1"/>
    <col min="15630" max="15630" width="24.85546875" customWidth="1"/>
    <col min="15631" max="15631" width="3" customWidth="1"/>
    <col min="15873" max="15873" width="4.28515625" customWidth="1"/>
    <col min="15874" max="15874" width="6.7109375" customWidth="1"/>
    <col min="15875" max="15875" width="8.140625" customWidth="1"/>
    <col min="15876" max="15876" width="25.85546875" customWidth="1"/>
    <col min="15886" max="15886" width="24.85546875" customWidth="1"/>
    <col min="15887" max="15887" width="3" customWidth="1"/>
    <col min="16129" max="16129" width="4.28515625" customWidth="1"/>
    <col min="16130" max="16130" width="6.7109375" customWidth="1"/>
    <col min="16131" max="16131" width="8.140625" customWidth="1"/>
    <col min="16132" max="16132" width="25.85546875" customWidth="1"/>
    <col min="16142" max="16142" width="24.85546875" customWidth="1"/>
    <col min="16143" max="16143" width="3" customWidth="1"/>
  </cols>
  <sheetData>
    <row r="1" spans="1:15" ht="15.75">
      <c r="A1" s="27"/>
      <c r="B1" s="27"/>
      <c r="C1" s="27"/>
      <c r="D1" s="27"/>
      <c r="E1" s="27"/>
      <c r="F1" s="27"/>
      <c r="G1" s="27"/>
      <c r="H1" s="27"/>
      <c r="I1" s="27"/>
      <c r="J1" s="27"/>
      <c r="K1" s="27"/>
      <c r="L1" s="27"/>
      <c r="M1" s="27"/>
      <c r="N1" s="27"/>
      <c r="O1" s="28"/>
    </row>
    <row r="2" spans="1:15" ht="15.75">
      <c r="A2" s="46" t="s">
        <v>273</v>
      </c>
      <c r="B2" s="46"/>
      <c r="C2" s="46"/>
      <c r="D2" s="46"/>
      <c r="E2" s="46"/>
      <c r="F2" s="46"/>
      <c r="G2" s="46"/>
      <c r="H2" s="46"/>
      <c r="I2" s="46"/>
      <c r="J2" s="46"/>
      <c r="K2" s="46"/>
      <c r="L2" s="46"/>
      <c r="M2" s="46"/>
      <c r="N2" s="46"/>
      <c r="O2" s="28"/>
    </row>
    <row r="3" spans="1:15" ht="15.75">
      <c r="A3" s="47"/>
      <c r="B3" s="47"/>
      <c r="C3" s="47"/>
      <c r="D3" s="47"/>
      <c r="E3" s="47"/>
      <c r="F3" s="47"/>
      <c r="G3" s="47"/>
      <c r="H3" s="47"/>
      <c r="I3" s="47"/>
      <c r="J3" s="47"/>
      <c r="K3" s="47"/>
      <c r="L3" s="47"/>
      <c r="M3" s="47"/>
      <c r="N3" s="47"/>
      <c r="O3" s="28"/>
    </row>
    <row r="4" spans="1:15" ht="15.75">
      <c r="A4" s="48" t="s">
        <v>274</v>
      </c>
      <c r="B4" s="48"/>
      <c r="C4" s="48"/>
      <c r="D4" s="48"/>
      <c r="E4" s="48"/>
      <c r="F4" s="48"/>
      <c r="G4" s="48"/>
      <c r="H4" s="48"/>
      <c r="I4" s="48"/>
      <c r="J4" s="48"/>
      <c r="K4" s="48"/>
      <c r="L4" s="48"/>
      <c r="M4" s="48"/>
      <c r="N4" s="48"/>
      <c r="O4" s="28"/>
    </row>
    <row r="5" spans="1:15" ht="15.75">
      <c r="A5" s="27"/>
      <c r="B5" s="27"/>
      <c r="C5" s="27"/>
      <c r="D5" s="27"/>
      <c r="E5" s="27"/>
      <c r="F5" s="27"/>
      <c r="G5" s="27"/>
      <c r="H5" s="27"/>
      <c r="I5" s="27"/>
      <c r="J5" s="27"/>
      <c r="K5" s="27"/>
      <c r="L5" s="27"/>
      <c r="M5" s="27"/>
      <c r="N5" s="27"/>
      <c r="O5" s="28"/>
    </row>
    <row r="6" spans="1:15" ht="15.75">
      <c r="A6" s="27"/>
      <c r="B6" s="27"/>
      <c r="C6" s="49" t="s">
        <v>275</v>
      </c>
      <c r="D6" s="49"/>
      <c r="E6" s="27"/>
      <c r="F6" s="27"/>
      <c r="G6" s="50" t="s">
        <v>276</v>
      </c>
      <c r="H6" s="51"/>
      <c r="I6" s="27"/>
      <c r="J6" s="27"/>
      <c r="K6" s="27"/>
      <c r="L6" s="27"/>
      <c r="M6" s="27"/>
      <c r="N6" s="27"/>
      <c r="O6" s="28"/>
    </row>
    <row r="7" spans="1:15" ht="15.75">
      <c r="A7" s="27"/>
      <c r="B7" s="27"/>
      <c r="C7" s="29" t="s">
        <v>277</v>
      </c>
      <c r="D7" s="29" t="s">
        <v>18</v>
      </c>
      <c r="E7" s="30"/>
      <c r="F7" s="27"/>
      <c r="G7" s="52" t="s">
        <v>278</v>
      </c>
      <c r="H7" s="53"/>
      <c r="I7" s="30"/>
      <c r="J7" s="30"/>
      <c r="K7" s="30"/>
      <c r="L7" s="30"/>
      <c r="M7" s="30"/>
      <c r="N7" s="30"/>
      <c r="O7" s="28"/>
    </row>
    <row r="8" spans="1:15" ht="15.75">
      <c r="A8" s="27"/>
      <c r="B8" s="27"/>
      <c r="C8" s="29" t="s">
        <v>279</v>
      </c>
      <c r="D8" s="29" t="s">
        <v>19</v>
      </c>
      <c r="E8" s="30"/>
      <c r="F8" s="27"/>
      <c r="G8" s="54"/>
      <c r="H8" s="55"/>
      <c r="I8" s="30"/>
      <c r="J8" s="30"/>
      <c r="K8" s="30"/>
      <c r="L8" s="30"/>
      <c r="M8" s="30"/>
      <c r="N8" s="30"/>
      <c r="O8" s="28"/>
    </row>
    <row r="9" spans="1:15" ht="15.75">
      <c r="A9" s="27"/>
      <c r="B9" s="27"/>
      <c r="C9" s="29" t="s">
        <v>280</v>
      </c>
      <c r="D9" s="29" t="s">
        <v>20</v>
      </c>
      <c r="E9" s="30"/>
      <c r="F9" s="27"/>
      <c r="G9" s="31"/>
      <c r="H9" s="32"/>
      <c r="I9" s="30"/>
      <c r="J9" s="30"/>
      <c r="K9" s="30"/>
      <c r="L9" s="30"/>
      <c r="M9" s="30"/>
      <c r="N9" s="30"/>
      <c r="O9" s="28"/>
    </row>
    <row r="10" spans="1:15" ht="15.75">
      <c r="A10" s="27"/>
      <c r="B10" s="27"/>
      <c r="C10" s="29" t="s">
        <v>281</v>
      </c>
      <c r="D10" s="29" t="s">
        <v>22</v>
      </c>
      <c r="E10" s="30"/>
      <c r="F10" s="27"/>
      <c r="G10" s="52" t="s">
        <v>282</v>
      </c>
      <c r="H10" s="53"/>
      <c r="I10" s="30"/>
      <c r="J10" s="30"/>
      <c r="K10" s="30"/>
      <c r="L10" s="30"/>
      <c r="M10" s="30"/>
      <c r="N10" s="30"/>
      <c r="O10" s="28"/>
    </row>
    <row r="11" spans="1:15" ht="15.75">
      <c r="A11" s="27"/>
      <c r="B11" s="27"/>
      <c r="C11" s="29" t="s">
        <v>283</v>
      </c>
      <c r="D11" s="29" t="s">
        <v>284</v>
      </c>
      <c r="E11" s="30"/>
      <c r="F11" s="27"/>
      <c r="G11" s="54"/>
      <c r="H11" s="55"/>
      <c r="I11" s="30"/>
      <c r="J11" s="30"/>
      <c r="K11" s="30"/>
      <c r="L11" s="30"/>
      <c r="M11" s="30"/>
      <c r="N11" s="30"/>
      <c r="O11" s="28"/>
    </row>
    <row r="12" spans="1:15" ht="15.75">
      <c r="A12" s="30"/>
      <c r="B12" s="30"/>
      <c r="C12" s="30"/>
      <c r="D12" s="30"/>
      <c r="E12" s="30"/>
      <c r="F12" s="30"/>
      <c r="G12" s="30"/>
      <c r="H12" s="30"/>
      <c r="I12" s="30"/>
      <c r="J12" s="30"/>
      <c r="K12" s="30"/>
      <c r="L12" s="30"/>
      <c r="M12" s="30"/>
      <c r="N12" s="30"/>
      <c r="O12" s="28"/>
    </row>
    <row r="13" spans="1:15" ht="15.75">
      <c r="A13" s="33"/>
      <c r="B13" s="28"/>
      <c r="C13" s="28"/>
      <c r="D13" s="28"/>
      <c r="E13" s="33"/>
      <c r="F13" s="33"/>
      <c r="G13" s="33"/>
      <c r="H13" s="33"/>
      <c r="I13" s="33"/>
      <c r="J13" s="33"/>
      <c r="K13" s="33"/>
      <c r="L13" s="33"/>
      <c r="M13" s="33"/>
      <c r="N13" s="33"/>
      <c r="O13" s="28"/>
    </row>
    <row r="14" spans="1:15" ht="15.75">
      <c r="A14" s="43" t="s">
        <v>285</v>
      </c>
      <c r="B14" s="43"/>
      <c r="C14" s="43"/>
      <c r="D14" s="43"/>
      <c r="E14" s="44"/>
      <c r="F14" s="44"/>
      <c r="G14" s="44"/>
      <c r="H14" s="44"/>
      <c r="I14" s="44"/>
      <c r="J14" s="44"/>
      <c r="K14" s="44"/>
      <c r="L14" s="44"/>
      <c r="M14" s="44"/>
      <c r="N14" s="44"/>
      <c r="O14" s="28"/>
    </row>
    <row r="15" spans="1:15" ht="15.75">
      <c r="A15" s="43"/>
      <c r="B15" s="43"/>
      <c r="C15" s="43"/>
      <c r="D15" s="43"/>
      <c r="E15" s="44"/>
      <c r="F15" s="44"/>
      <c r="G15" s="44"/>
      <c r="H15" s="44"/>
      <c r="I15" s="44"/>
      <c r="J15" s="44"/>
      <c r="K15" s="44"/>
      <c r="L15" s="44"/>
      <c r="M15" s="44"/>
      <c r="N15" s="44"/>
      <c r="O15" s="28"/>
    </row>
    <row r="16" spans="1:15" ht="15.75">
      <c r="A16" s="43"/>
      <c r="B16" s="43"/>
      <c r="C16" s="43"/>
      <c r="D16" s="43"/>
      <c r="E16" s="44"/>
      <c r="F16" s="44"/>
      <c r="G16" s="44"/>
      <c r="H16" s="44"/>
      <c r="I16" s="44"/>
      <c r="J16" s="44"/>
      <c r="K16" s="44"/>
      <c r="L16" s="44"/>
      <c r="M16" s="44"/>
      <c r="N16" s="44"/>
      <c r="O16" s="28"/>
    </row>
    <row r="17" spans="1:15" ht="15.75">
      <c r="A17" s="43"/>
      <c r="B17" s="43"/>
      <c r="C17" s="43"/>
      <c r="D17" s="43"/>
      <c r="E17" s="44"/>
      <c r="F17" s="44"/>
      <c r="G17" s="44"/>
      <c r="H17" s="44"/>
      <c r="I17" s="44"/>
      <c r="J17" s="44"/>
      <c r="K17" s="44"/>
      <c r="L17" s="44"/>
      <c r="M17" s="44"/>
      <c r="N17" s="44"/>
      <c r="O17" s="28"/>
    </row>
    <row r="18" spans="1:15" ht="15.75">
      <c r="A18" s="43"/>
      <c r="B18" s="43"/>
      <c r="C18" s="43"/>
      <c r="D18" s="43"/>
      <c r="E18" s="44"/>
      <c r="F18" s="44"/>
      <c r="G18" s="44"/>
      <c r="H18" s="44"/>
      <c r="I18" s="44"/>
      <c r="J18" s="44"/>
      <c r="K18" s="44"/>
      <c r="L18" s="44"/>
      <c r="M18" s="44"/>
      <c r="N18" s="44"/>
      <c r="O18" s="28"/>
    </row>
    <row r="19" spans="1:15" ht="15.75">
      <c r="A19" s="43"/>
      <c r="B19" s="43"/>
      <c r="C19" s="43"/>
      <c r="D19" s="43"/>
      <c r="E19" s="44"/>
      <c r="F19" s="44"/>
      <c r="G19" s="44"/>
      <c r="H19" s="44"/>
      <c r="I19" s="44"/>
      <c r="J19" s="44"/>
      <c r="K19" s="44"/>
      <c r="L19" s="44"/>
      <c r="M19" s="44"/>
      <c r="N19" s="44"/>
      <c r="O19" s="28"/>
    </row>
    <row r="20" spans="1:15" ht="15.75">
      <c r="A20" s="43"/>
      <c r="B20" s="43"/>
      <c r="C20" s="43"/>
      <c r="D20" s="43"/>
      <c r="E20" s="44"/>
      <c r="F20" s="44"/>
      <c r="G20" s="44"/>
      <c r="H20" s="44"/>
      <c r="I20" s="44"/>
      <c r="J20" s="44"/>
      <c r="K20" s="44"/>
      <c r="L20" s="44"/>
      <c r="M20" s="44"/>
      <c r="N20" s="44"/>
      <c r="O20" s="28"/>
    </row>
    <row r="21" spans="1:15" ht="15.75">
      <c r="A21" s="43"/>
      <c r="B21" s="43"/>
      <c r="C21" s="43"/>
      <c r="D21" s="43"/>
      <c r="E21" s="44"/>
      <c r="F21" s="44"/>
      <c r="G21" s="44"/>
      <c r="H21" s="44"/>
      <c r="I21" s="44"/>
      <c r="J21" s="44"/>
      <c r="K21" s="44"/>
      <c r="L21" s="44"/>
      <c r="M21" s="44"/>
      <c r="N21" s="44"/>
      <c r="O21" s="28"/>
    </row>
    <row r="22" spans="1:15" ht="15.75">
      <c r="A22" s="43"/>
      <c r="B22" s="43"/>
      <c r="C22" s="43"/>
      <c r="D22" s="43"/>
      <c r="E22" s="44"/>
      <c r="F22" s="44"/>
      <c r="G22" s="44"/>
      <c r="H22" s="44"/>
      <c r="I22" s="44"/>
      <c r="J22" s="44"/>
      <c r="K22" s="44"/>
      <c r="L22" s="44"/>
      <c r="M22" s="44"/>
      <c r="N22" s="44"/>
      <c r="O22" s="28"/>
    </row>
    <row r="23" spans="1:15" ht="15.75">
      <c r="A23" s="43"/>
      <c r="B23" s="43"/>
      <c r="C23" s="43"/>
      <c r="D23" s="43"/>
      <c r="E23" s="44"/>
      <c r="F23" s="44"/>
      <c r="G23" s="44"/>
      <c r="H23" s="44"/>
      <c r="I23" s="44"/>
      <c r="J23" s="44"/>
      <c r="K23" s="44"/>
      <c r="L23" s="44"/>
      <c r="M23" s="44"/>
      <c r="N23" s="44"/>
      <c r="O23" s="28"/>
    </row>
    <row r="24" spans="1:15" ht="15.75">
      <c r="A24" s="43"/>
      <c r="B24" s="43"/>
      <c r="C24" s="43"/>
      <c r="D24" s="43"/>
      <c r="E24" s="44"/>
      <c r="F24" s="44"/>
      <c r="G24" s="44"/>
      <c r="H24" s="44"/>
      <c r="I24" s="44"/>
      <c r="J24" s="44"/>
      <c r="K24" s="44"/>
      <c r="L24" s="44"/>
      <c r="M24" s="44"/>
      <c r="N24" s="44"/>
      <c r="O24" s="28"/>
    </row>
    <row r="25" spans="1:15" ht="15.75">
      <c r="A25" s="43"/>
      <c r="B25" s="43"/>
      <c r="C25" s="43"/>
      <c r="D25" s="43"/>
      <c r="E25" s="44"/>
      <c r="F25" s="44"/>
      <c r="G25" s="44"/>
      <c r="H25" s="44"/>
      <c r="I25" s="44"/>
      <c r="J25" s="44"/>
      <c r="K25" s="44"/>
      <c r="L25" s="44"/>
      <c r="M25" s="44"/>
      <c r="N25" s="44"/>
      <c r="O25" s="28"/>
    </row>
    <row r="26" spans="1:15" ht="15.75">
      <c r="A26" s="43"/>
      <c r="B26" s="43"/>
      <c r="C26" s="43"/>
      <c r="D26" s="43"/>
      <c r="E26" s="44"/>
      <c r="F26" s="44"/>
      <c r="G26" s="44"/>
      <c r="H26" s="44"/>
      <c r="I26" s="44"/>
      <c r="J26" s="44"/>
      <c r="K26" s="44"/>
      <c r="L26" s="44"/>
      <c r="M26" s="44"/>
      <c r="N26" s="44"/>
      <c r="O26" s="28"/>
    </row>
    <row r="27" spans="1:15" ht="15.75">
      <c r="A27" s="43" t="s">
        <v>286</v>
      </c>
      <c r="B27" s="43"/>
      <c r="C27" s="43"/>
      <c r="D27" s="43"/>
      <c r="E27" s="44"/>
      <c r="F27" s="44"/>
      <c r="G27" s="44"/>
      <c r="H27" s="44"/>
      <c r="I27" s="44"/>
      <c r="J27" s="44"/>
      <c r="K27" s="44"/>
      <c r="L27" s="44"/>
      <c r="M27" s="44"/>
      <c r="N27" s="44"/>
      <c r="O27" s="28"/>
    </row>
    <row r="28" spans="1:15" ht="15.75">
      <c r="A28" s="43"/>
      <c r="B28" s="43"/>
      <c r="C28" s="43"/>
      <c r="D28" s="43"/>
      <c r="E28" s="44"/>
      <c r="F28" s="44"/>
      <c r="G28" s="44"/>
      <c r="H28" s="44"/>
      <c r="I28" s="44"/>
      <c r="J28" s="44"/>
      <c r="K28" s="44"/>
      <c r="L28" s="44"/>
      <c r="M28" s="44"/>
      <c r="N28" s="44"/>
      <c r="O28" s="28"/>
    </row>
    <row r="29" spans="1:15" ht="15.75">
      <c r="A29" s="43"/>
      <c r="B29" s="43"/>
      <c r="C29" s="43"/>
      <c r="D29" s="43"/>
      <c r="E29" s="44"/>
      <c r="F29" s="44"/>
      <c r="G29" s="44"/>
      <c r="H29" s="44"/>
      <c r="I29" s="44"/>
      <c r="J29" s="44"/>
      <c r="K29" s="44"/>
      <c r="L29" s="44"/>
      <c r="M29" s="44"/>
      <c r="N29" s="44"/>
      <c r="O29" s="28"/>
    </row>
    <row r="30" spans="1:15" ht="15.75">
      <c r="A30" s="43"/>
      <c r="B30" s="43"/>
      <c r="C30" s="43"/>
      <c r="D30" s="43"/>
      <c r="E30" s="44"/>
      <c r="F30" s="44"/>
      <c r="G30" s="44"/>
      <c r="H30" s="44"/>
      <c r="I30" s="44"/>
      <c r="J30" s="44"/>
      <c r="K30" s="44"/>
      <c r="L30" s="44"/>
      <c r="M30" s="44"/>
      <c r="N30" s="44"/>
      <c r="O30" s="28"/>
    </row>
    <row r="31" spans="1:15" ht="15.75">
      <c r="A31" s="43"/>
      <c r="B31" s="43"/>
      <c r="C31" s="43"/>
      <c r="D31" s="43"/>
      <c r="E31" s="44"/>
      <c r="F31" s="44"/>
      <c r="G31" s="44"/>
      <c r="H31" s="44"/>
      <c r="I31" s="44"/>
      <c r="J31" s="44"/>
      <c r="K31" s="44"/>
      <c r="L31" s="44"/>
      <c r="M31" s="44"/>
      <c r="N31" s="44"/>
      <c r="O31" s="28"/>
    </row>
    <row r="32" spans="1:15" ht="15.75">
      <c r="A32" s="43"/>
      <c r="B32" s="43"/>
      <c r="C32" s="43"/>
      <c r="D32" s="43"/>
      <c r="E32" s="44"/>
      <c r="F32" s="44"/>
      <c r="G32" s="44"/>
      <c r="H32" s="44"/>
      <c r="I32" s="44"/>
      <c r="J32" s="44"/>
      <c r="K32" s="44"/>
      <c r="L32" s="44"/>
      <c r="M32" s="44"/>
      <c r="N32" s="44"/>
      <c r="O32" s="28"/>
    </row>
    <row r="33" spans="1:15" ht="15.75">
      <c r="A33" s="43"/>
      <c r="B33" s="43"/>
      <c r="C33" s="43"/>
      <c r="D33" s="43"/>
      <c r="E33" s="44"/>
      <c r="F33" s="44"/>
      <c r="G33" s="44"/>
      <c r="H33" s="44"/>
      <c r="I33" s="44"/>
      <c r="J33" s="44"/>
      <c r="K33" s="44"/>
      <c r="L33" s="44"/>
      <c r="M33" s="44"/>
      <c r="N33" s="44"/>
      <c r="O33" s="28"/>
    </row>
    <row r="34" spans="1:15" ht="15.75">
      <c r="A34" s="43"/>
      <c r="B34" s="43"/>
      <c r="C34" s="43"/>
      <c r="D34" s="43"/>
      <c r="E34" s="44"/>
      <c r="F34" s="44"/>
      <c r="G34" s="44"/>
      <c r="H34" s="44"/>
      <c r="I34" s="44"/>
      <c r="J34" s="44"/>
      <c r="K34" s="44"/>
      <c r="L34" s="44"/>
      <c r="M34" s="44"/>
      <c r="N34" s="44"/>
      <c r="O34" s="28"/>
    </row>
    <row r="35" spans="1:15" ht="15.75">
      <c r="A35" s="43"/>
      <c r="B35" s="43"/>
      <c r="C35" s="43"/>
      <c r="D35" s="43"/>
      <c r="E35" s="44"/>
      <c r="F35" s="44"/>
      <c r="G35" s="44"/>
      <c r="H35" s="44"/>
      <c r="I35" s="44"/>
      <c r="J35" s="44"/>
      <c r="K35" s="44"/>
      <c r="L35" s="44"/>
      <c r="M35" s="44"/>
      <c r="N35" s="44"/>
      <c r="O35" s="28"/>
    </row>
    <row r="36" spans="1:15" ht="15.75">
      <c r="A36" s="43"/>
      <c r="B36" s="43"/>
      <c r="C36" s="43"/>
      <c r="D36" s="43"/>
      <c r="E36" s="44"/>
      <c r="F36" s="44"/>
      <c r="G36" s="44"/>
      <c r="H36" s="44"/>
      <c r="I36" s="44"/>
      <c r="J36" s="44"/>
      <c r="K36" s="44"/>
      <c r="L36" s="44"/>
      <c r="M36" s="44"/>
      <c r="N36" s="44"/>
      <c r="O36" s="28"/>
    </row>
    <row r="37" spans="1:15" ht="15.75">
      <c r="A37" s="43"/>
      <c r="B37" s="43"/>
      <c r="C37" s="43"/>
      <c r="D37" s="43"/>
      <c r="E37" s="44"/>
      <c r="F37" s="44"/>
      <c r="G37" s="44"/>
      <c r="H37" s="44"/>
      <c r="I37" s="44"/>
      <c r="J37" s="44"/>
      <c r="K37" s="44"/>
      <c r="L37" s="44"/>
      <c r="M37" s="44"/>
      <c r="N37" s="44"/>
      <c r="O37" s="28"/>
    </row>
    <row r="38" spans="1:15" ht="15.75">
      <c r="A38" s="43"/>
      <c r="B38" s="43"/>
      <c r="C38" s="43"/>
      <c r="D38" s="43"/>
      <c r="E38" s="44"/>
      <c r="F38" s="44"/>
      <c r="G38" s="44"/>
      <c r="H38" s="44"/>
      <c r="I38" s="44"/>
      <c r="J38" s="44"/>
      <c r="K38" s="44"/>
      <c r="L38" s="44"/>
      <c r="M38" s="44"/>
      <c r="N38" s="44"/>
      <c r="O38" s="28"/>
    </row>
    <row r="39" spans="1:15" ht="15.75">
      <c r="A39" s="43"/>
      <c r="B39" s="43"/>
      <c r="C39" s="43"/>
      <c r="D39" s="43"/>
      <c r="E39" s="44"/>
      <c r="F39" s="44"/>
      <c r="G39" s="44"/>
      <c r="H39" s="44"/>
      <c r="I39" s="44"/>
      <c r="J39" s="44"/>
      <c r="K39" s="44"/>
      <c r="L39" s="44"/>
      <c r="M39" s="44"/>
      <c r="N39" s="44"/>
      <c r="O39" s="28"/>
    </row>
    <row r="40" spans="1:15" ht="15.75">
      <c r="A40" s="43" t="s">
        <v>287</v>
      </c>
      <c r="B40" s="43"/>
      <c r="C40" s="43"/>
      <c r="D40" s="43"/>
      <c r="E40" s="44"/>
      <c r="F40" s="44"/>
      <c r="G40" s="44"/>
      <c r="H40" s="44"/>
      <c r="I40" s="44"/>
      <c r="J40" s="44"/>
      <c r="K40" s="44"/>
      <c r="L40" s="44"/>
      <c r="M40" s="44"/>
      <c r="N40" s="44"/>
      <c r="O40" s="28"/>
    </row>
    <row r="41" spans="1:15" ht="15.75">
      <c r="A41" s="43"/>
      <c r="B41" s="43"/>
      <c r="C41" s="43"/>
      <c r="D41" s="43"/>
      <c r="E41" s="44"/>
      <c r="F41" s="44"/>
      <c r="G41" s="44"/>
      <c r="H41" s="44"/>
      <c r="I41" s="44"/>
      <c r="J41" s="44"/>
      <c r="K41" s="44"/>
      <c r="L41" s="44"/>
      <c r="M41" s="44"/>
      <c r="N41" s="44"/>
      <c r="O41" s="28"/>
    </row>
    <row r="42" spans="1:15" ht="15.75">
      <c r="A42" s="43"/>
      <c r="B42" s="43"/>
      <c r="C42" s="43"/>
      <c r="D42" s="43"/>
      <c r="E42" s="44"/>
      <c r="F42" s="44"/>
      <c r="G42" s="44"/>
      <c r="H42" s="44"/>
      <c r="I42" s="44"/>
      <c r="J42" s="44"/>
      <c r="K42" s="44"/>
      <c r="L42" s="44"/>
      <c r="M42" s="44"/>
      <c r="N42" s="44"/>
      <c r="O42" s="28"/>
    </row>
    <row r="43" spans="1:15" ht="15.75">
      <c r="A43" s="43"/>
      <c r="B43" s="43"/>
      <c r="C43" s="43"/>
      <c r="D43" s="43"/>
      <c r="E43" s="44"/>
      <c r="F43" s="44"/>
      <c r="G43" s="44"/>
      <c r="H43" s="44"/>
      <c r="I43" s="44"/>
      <c r="J43" s="44"/>
      <c r="K43" s="44"/>
      <c r="L43" s="44"/>
      <c r="M43" s="44"/>
      <c r="N43" s="44"/>
      <c r="O43" s="28"/>
    </row>
    <row r="44" spans="1:15" ht="15.75">
      <c r="A44" s="43"/>
      <c r="B44" s="43"/>
      <c r="C44" s="43"/>
      <c r="D44" s="43"/>
      <c r="E44" s="44"/>
      <c r="F44" s="44"/>
      <c r="G44" s="44"/>
      <c r="H44" s="44"/>
      <c r="I44" s="44"/>
      <c r="J44" s="44"/>
      <c r="K44" s="44"/>
      <c r="L44" s="44"/>
      <c r="M44" s="44"/>
      <c r="N44" s="44"/>
      <c r="O44" s="28"/>
    </row>
    <row r="45" spans="1:15" ht="15.75">
      <c r="A45" s="43"/>
      <c r="B45" s="43"/>
      <c r="C45" s="43"/>
      <c r="D45" s="43"/>
      <c r="E45" s="44"/>
      <c r="F45" s="44"/>
      <c r="G45" s="44"/>
      <c r="H45" s="44"/>
      <c r="I45" s="44"/>
      <c r="J45" s="44"/>
      <c r="K45" s="44"/>
      <c r="L45" s="44"/>
      <c r="M45" s="44"/>
      <c r="N45" s="44"/>
      <c r="O45" s="28"/>
    </row>
    <row r="46" spans="1:15" ht="15.75">
      <c r="A46" s="43"/>
      <c r="B46" s="43"/>
      <c r="C46" s="43"/>
      <c r="D46" s="43"/>
      <c r="E46" s="44"/>
      <c r="F46" s="44"/>
      <c r="G46" s="44"/>
      <c r="H46" s="44"/>
      <c r="I46" s="44"/>
      <c r="J46" s="44"/>
      <c r="K46" s="44"/>
      <c r="L46" s="44"/>
      <c r="M46" s="44"/>
      <c r="N46" s="44"/>
      <c r="O46" s="28"/>
    </row>
    <row r="47" spans="1:15" ht="15.75">
      <c r="A47" s="43"/>
      <c r="B47" s="43"/>
      <c r="C47" s="43"/>
      <c r="D47" s="43"/>
      <c r="E47" s="44"/>
      <c r="F47" s="44"/>
      <c r="G47" s="44"/>
      <c r="H47" s="44"/>
      <c r="I47" s="44"/>
      <c r="J47" s="44"/>
      <c r="K47" s="44"/>
      <c r="L47" s="44"/>
      <c r="M47" s="44"/>
      <c r="N47" s="44"/>
      <c r="O47" s="28"/>
    </row>
    <row r="48" spans="1:15" ht="15.75">
      <c r="A48" s="43"/>
      <c r="B48" s="43"/>
      <c r="C48" s="43"/>
      <c r="D48" s="43"/>
      <c r="E48" s="44"/>
      <c r="F48" s="44"/>
      <c r="G48" s="44"/>
      <c r="H48" s="44"/>
      <c r="I48" s="44"/>
      <c r="J48" s="44"/>
      <c r="K48" s="44"/>
      <c r="L48" s="44"/>
      <c r="M48" s="44"/>
      <c r="N48" s="44"/>
      <c r="O48" s="28"/>
    </row>
    <row r="49" spans="1:15" ht="15.75">
      <c r="A49" s="43"/>
      <c r="B49" s="43"/>
      <c r="C49" s="43"/>
      <c r="D49" s="43"/>
      <c r="E49" s="44"/>
      <c r="F49" s="44"/>
      <c r="G49" s="44"/>
      <c r="H49" s="44"/>
      <c r="I49" s="44"/>
      <c r="J49" s="44"/>
      <c r="K49" s="44"/>
      <c r="L49" s="44"/>
      <c r="M49" s="44"/>
      <c r="N49" s="44"/>
      <c r="O49" s="28"/>
    </row>
    <row r="50" spans="1:15" ht="15.75">
      <c r="A50" s="43"/>
      <c r="B50" s="43"/>
      <c r="C50" s="43"/>
      <c r="D50" s="43"/>
      <c r="E50" s="44"/>
      <c r="F50" s="44"/>
      <c r="G50" s="44"/>
      <c r="H50" s="44"/>
      <c r="I50" s="44"/>
      <c r="J50" s="44"/>
      <c r="K50" s="44"/>
      <c r="L50" s="44"/>
      <c r="M50" s="44"/>
      <c r="N50" s="44"/>
      <c r="O50" s="28"/>
    </row>
    <row r="51" spans="1:15" ht="15.75">
      <c r="A51" s="43"/>
      <c r="B51" s="43"/>
      <c r="C51" s="43"/>
      <c r="D51" s="43"/>
      <c r="E51" s="44"/>
      <c r="F51" s="44"/>
      <c r="G51" s="44"/>
      <c r="H51" s="44"/>
      <c r="I51" s="44"/>
      <c r="J51" s="44"/>
      <c r="K51" s="44"/>
      <c r="L51" s="44"/>
      <c r="M51" s="44"/>
      <c r="N51" s="44"/>
      <c r="O51" s="28"/>
    </row>
    <row r="52" spans="1:15" ht="15.75">
      <c r="A52" s="43"/>
      <c r="B52" s="43"/>
      <c r="C52" s="43"/>
      <c r="D52" s="43"/>
      <c r="E52" s="44"/>
      <c r="F52" s="44"/>
      <c r="G52" s="44"/>
      <c r="H52" s="44"/>
      <c r="I52" s="44"/>
      <c r="J52" s="44"/>
      <c r="K52" s="44"/>
      <c r="L52" s="44"/>
      <c r="M52" s="44"/>
      <c r="N52" s="44"/>
      <c r="O52" s="28"/>
    </row>
    <row r="53" spans="1:15" ht="15.75">
      <c r="A53" s="43" t="s">
        <v>288</v>
      </c>
      <c r="B53" s="43"/>
      <c r="C53" s="43"/>
      <c r="D53" s="43"/>
      <c r="E53" s="44"/>
      <c r="F53" s="44"/>
      <c r="G53" s="44"/>
      <c r="H53" s="44"/>
      <c r="I53" s="44"/>
      <c r="J53" s="44"/>
      <c r="K53" s="44"/>
      <c r="L53" s="44"/>
      <c r="M53" s="44"/>
      <c r="N53" s="44"/>
      <c r="O53" s="28"/>
    </row>
    <row r="54" spans="1:15" ht="15.75">
      <c r="A54" s="43"/>
      <c r="B54" s="43"/>
      <c r="C54" s="43"/>
      <c r="D54" s="43"/>
      <c r="E54" s="44"/>
      <c r="F54" s="44"/>
      <c r="G54" s="44"/>
      <c r="H54" s="44"/>
      <c r="I54" s="44"/>
      <c r="J54" s="44"/>
      <c r="K54" s="44"/>
      <c r="L54" s="44"/>
      <c r="M54" s="44"/>
      <c r="N54" s="44"/>
      <c r="O54" s="28"/>
    </row>
    <row r="55" spans="1:15" ht="15.75">
      <c r="A55" s="43"/>
      <c r="B55" s="43"/>
      <c r="C55" s="43"/>
      <c r="D55" s="43"/>
      <c r="E55" s="44"/>
      <c r="F55" s="44"/>
      <c r="G55" s="44"/>
      <c r="H55" s="44"/>
      <c r="I55" s="44"/>
      <c r="J55" s="44"/>
      <c r="K55" s="44"/>
      <c r="L55" s="44"/>
      <c r="M55" s="44"/>
      <c r="N55" s="44"/>
      <c r="O55" s="28"/>
    </row>
    <row r="56" spans="1:15" ht="15.75">
      <c r="A56" s="43"/>
      <c r="B56" s="43"/>
      <c r="C56" s="43"/>
      <c r="D56" s="43"/>
      <c r="E56" s="44"/>
      <c r="F56" s="44"/>
      <c r="G56" s="44"/>
      <c r="H56" s="44"/>
      <c r="I56" s="44"/>
      <c r="J56" s="44"/>
      <c r="K56" s="44"/>
      <c r="L56" s="44"/>
      <c r="M56" s="44"/>
      <c r="N56" s="44"/>
      <c r="O56" s="28"/>
    </row>
    <row r="57" spans="1:15" ht="15.75">
      <c r="A57" s="43"/>
      <c r="B57" s="43"/>
      <c r="C57" s="43"/>
      <c r="D57" s="43"/>
      <c r="E57" s="44"/>
      <c r="F57" s="44"/>
      <c r="G57" s="44"/>
      <c r="H57" s="44"/>
      <c r="I57" s="44"/>
      <c r="J57" s="44"/>
      <c r="K57" s="44"/>
      <c r="L57" s="44"/>
      <c r="M57" s="44"/>
      <c r="N57" s="44"/>
      <c r="O57" s="28"/>
    </row>
    <row r="58" spans="1:15" ht="15.75">
      <c r="A58" s="43"/>
      <c r="B58" s="43"/>
      <c r="C58" s="43"/>
      <c r="D58" s="43"/>
      <c r="E58" s="44"/>
      <c r="F58" s="44"/>
      <c r="G58" s="44"/>
      <c r="H58" s="44"/>
      <c r="I58" s="44"/>
      <c r="J58" s="44"/>
      <c r="K58" s="44"/>
      <c r="L58" s="44"/>
      <c r="M58" s="44"/>
      <c r="N58" s="44"/>
      <c r="O58" s="28"/>
    </row>
    <row r="59" spans="1:15" ht="15.75">
      <c r="A59" s="43"/>
      <c r="B59" s="43"/>
      <c r="C59" s="43"/>
      <c r="D59" s="43"/>
      <c r="E59" s="44"/>
      <c r="F59" s="44"/>
      <c r="G59" s="44"/>
      <c r="H59" s="44"/>
      <c r="I59" s="44"/>
      <c r="J59" s="44"/>
      <c r="K59" s="44"/>
      <c r="L59" s="44"/>
      <c r="M59" s="44"/>
      <c r="N59" s="44"/>
      <c r="O59" s="28"/>
    </row>
    <row r="60" spans="1:15" ht="15.75">
      <c r="A60" s="43"/>
      <c r="B60" s="43"/>
      <c r="C60" s="43"/>
      <c r="D60" s="43"/>
      <c r="E60" s="44"/>
      <c r="F60" s="44"/>
      <c r="G60" s="44"/>
      <c r="H60" s="44"/>
      <c r="I60" s="44"/>
      <c r="J60" s="44"/>
      <c r="K60" s="44"/>
      <c r="L60" s="44"/>
      <c r="M60" s="44"/>
      <c r="N60" s="44"/>
      <c r="O60" s="28"/>
    </row>
    <row r="61" spans="1:15" ht="15.75">
      <c r="A61" s="43"/>
      <c r="B61" s="43"/>
      <c r="C61" s="43"/>
      <c r="D61" s="43"/>
      <c r="E61" s="44"/>
      <c r="F61" s="44"/>
      <c r="G61" s="44"/>
      <c r="H61" s="44"/>
      <c r="I61" s="44"/>
      <c r="J61" s="44"/>
      <c r="K61" s="44"/>
      <c r="L61" s="44"/>
      <c r="M61" s="44"/>
      <c r="N61" s="44"/>
      <c r="O61" s="28"/>
    </row>
    <row r="62" spans="1:15" ht="15.75">
      <c r="A62" s="43"/>
      <c r="B62" s="43"/>
      <c r="C62" s="43"/>
      <c r="D62" s="43"/>
      <c r="E62" s="44"/>
      <c r="F62" s="44"/>
      <c r="G62" s="44"/>
      <c r="H62" s="44"/>
      <c r="I62" s="44"/>
      <c r="J62" s="44"/>
      <c r="K62" s="44"/>
      <c r="L62" s="44"/>
      <c r="M62" s="44"/>
      <c r="N62" s="44"/>
      <c r="O62" s="28"/>
    </row>
    <row r="63" spans="1:15" ht="15.75">
      <c r="A63" s="43"/>
      <c r="B63" s="43"/>
      <c r="C63" s="43"/>
      <c r="D63" s="43"/>
      <c r="E63" s="44"/>
      <c r="F63" s="44"/>
      <c r="G63" s="44"/>
      <c r="H63" s="44"/>
      <c r="I63" s="44"/>
      <c r="J63" s="44"/>
      <c r="K63" s="44"/>
      <c r="L63" s="44"/>
      <c r="M63" s="44"/>
      <c r="N63" s="44"/>
      <c r="O63" s="28"/>
    </row>
    <row r="64" spans="1:15" ht="15.75">
      <c r="A64" s="43"/>
      <c r="B64" s="43"/>
      <c r="C64" s="43"/>
      <c r="D64" s="43"/>
      <c r="E64" s="44"/>
      <c r="F64" s="44"/>
      <c r="G64" s="44"/>
      <c r="H64" s="44"/>
      <c r="I64" s="44"/>
      <c r="J64" s="44"/>
      <c r="K64" s="44"/>
      <c r="L64" s="44"/>
      <c r="M64" s="44"/>
      <c r="N64" s="44"/>
      <c r="O64" s="28"/>
    </row>
    <row r="65" spans="1:15" ht="15.75">
      <c r="A65" s="43"/>
      <c r="B65" s="43"/>
      <c r="C65" s="43"/>
      <c r="D65" s="43"/>
      <c r="E65" s="44"/>
      <c r="F65" s="44"/>
      <c r="G65" s="44"/>
      <c r="H65" s="44"/>
      <c r="I65" s="44"/>
      <c r="J65" s="44"/>
      <c r="K65" s="44"/>
      <c r="L65" s="44"/>
      <c r="M65" s="44"/>
      <c r="N65" s="44"/>
      <c r="O65" s="28"/>
    </row>
    <row r="66" spans="1:15" ht="15.75">
      <c r="A66" s="33"/>
      <c r="B66" s="33"/>
      <c r="C66" s="33"/>
      <c r="D66" s="33"/>
      <c r="E66" s="33"/>
      <c r="F66" s="33"/>
      <c r="G66" s="33"/>
      <c r="H66" s="33"/>
      <c r="I66" s="33"/>
      <c r="J66" s="33"/>
      <c r="K66" s="33"/>
      <c r="L66" s="33"/>
      <c r="M66" s="33"/>
      <c r="N66" s="33"/>
      <c r="O66" s="28"/>
    </row>
    <row r="67" spans="1:15" ht="15.75">
      <c r="A67" s="43" t="s">
        <v>289</v>
      </c>
      <c r="B67" s="43"/>
      <c r="C67" s="43"/>
      <c r="D67" s="43"/>
      <c r="E67" s="44"/>
      <c r="F67" s="44"/>
      <c r="G67" s="44"/>
      <c r="H67" s="44"/>
      <c r="I67" s="44"/>
      <c r="J67" s="44"/>
      <c r="K67" s="44"/>
      <c r="L67" s="44"/>
      <c r="M67" s="44"/>
      <c r="N67" s="44"/>
      <c r="O67" s="28"/>
    </row>
    <row r="68" spans="1:15" ht="15.75">
      <c r="A68" s="43"/>
      <c r="B68" s="43"/>
      <c r="C68" s="43"/>
      <c r="D68" s="43"/>
      <c r="E68" s="44"/>
      <c r="F68" s="44"/>
      <c r="G68" s="44"/>
      <c r="H68" s="44"/>
      <c r="I68" s="44"/>
      <c r="J68" s="44"/>
      <c r="K68" s="44"/>
      <c r="L68" s="44"/>
      <c r="M68" s="44"/>
      <c r="N68" s="44"/>
      <c r="O68" s="28"/>
    </row>
    <row r="69" spans="1:15" ht="15.75">
      <c r="A69" s="43"/>
      <c r="B69" s="43"/>
      <c r="C69" s="43"/>
      <c r="D69" s="43"/>
      <c r="E69" s="44"/>
      <c r="F69" s="44"/>
      <c r="G69" s="44"/>
      <c r="H69" s="44"/>
      <c r="I69" s="44"/>
      <c r="J69" s="44"/>
      <c r="K69" s="44"/>
      <c r="L69" s="44"/>
      <c r="M69" s="44"/>
      <c r="N69" s="44"/>
      <c r="O69" s="28"/>
    </row>
    <row r="70" spans="1:15" ht="15.75">
      <c r="A70" s="43"/>
      <c r="B70" s="43"/>
      <c r="C70" s="43"/>
      <c r="D70" s="43"/>
      <c r="E70" s="44"/>
      <c r="F70" s="44"/>
      <c r="G70" s="44"/>
      <c r="H70" s="44"/>
      <c r="I70" s="44"/>
      <c r="J70" s="44"/>
      <c r="K70" s="44"/>
      <c r="L70" s="44"/>
      <c r="M70" s="44"/>
      <c r="N70" s="44"/>
      <c r="O70" s="28"/>
    </row>
    <row r="71" spans="1:15" ht="15.75">
      <c r="A71" s="43"/>
      <c r="B71" s="43"/>
      <c r="C71" s="43"/>
      <c r="D71" s="43"/>
      <c r="E71" s="44"/>
      <c r="F71" s="44"/>
      <c r="G71" s="44"/>
      <c r="H71" s="44"/>
      <c r="I71" s="44"/>
      <c r="J71" s="44"/>
      <c r="K71" s="44"/>
      <c r="L71" s="44"/>
      <c r="M71" s="44"/>
      <c r="N71" s="44"/>
      <c r="O71" s="28"/>
    </row>
    <row r="72" spans="1:15" ht="15.75">
      <c r="A72" s="43"/>
      <c r="B72" s="43"/>
      <c r="C72" s="43"/>
      <c r="D72" s="43"/>
      <c r="E72" s="44"/>
      <c r="F72" s="44"/>
      <c r="G72" s="44"/>
      <c r="H72" s="44"/>
      <c r="I72" s="44"/>
      <c r="J72" s="44"/>
      <c r="K72" s="44"/>
      <c r="L72" s="44"/>
      <c r="M72" s="44"/>
      <c r="N72" s="44"/>
      <c r="O72" s="28"/>
    </row>
    <row r="73" spans="1:15" ht="15.75">
      <c r="A73" s="43"/>
      <c r="B73" s="43"/>
      <c r="C73" s="43"/>
      <c r="D73" s="43"/>
      <c r="E73" s="44"/>
      <c r="F73" s="44"/>
      <c r="G73" s="44"/>
      <c r="H73" s="44"/>
      <c r="I73" s="44"/>
      <c r="J73" s="44"/>
      <c r="K73" s="44"/>
      <c r="L73" s="44"/>
      <c r="M73" s="44"/>
      <c r="N73" s="44"/>
      <c r="O73" s="28"/>
    </row>
    <row r="74" spans="1:15" ht="15.75">
      <c r="A74" s="43"/>
      <c r="B74" s="43"/>
      <c r="C74" s="43"/>
      <c r="D74" s="43"/>
      <c r="E74" s="44"/>
      <c r="F74" s="44"/>
      <c r="G74" s="44"/>
      <c r="H74" s="44"/>
      <c r="I74" s="44"/>
      <c r="J74" s="44"/>
      <c r="K74" s="44"/>
      <c r="L74" s="44"/>
      <c r="M74" s="44"/>
      <c r="N74" s="44"/>
      <c r="O74" s="28"/>
    </row>
    <row r="75" spans="1:15" ht="15.75">
      <c r="A75" s="43"/>
      <c r="B75" s="43"/>
      <c r="C75" s="43"/>
      <c r="D75" s="43"/>
      <c r="E75" s="44"/>
      <c r="F75" s="44"/>
      <c r="G75" s="44"/>
      <c r="H75" s="44"/>
      <c r="I75" s="44"/>
      <c r="J75" s="44"/>
      <c r="K75" s="44"/>
      <c r="L75" s="44"/>
      <c r="M75" s="44"/>
      <c r="N75" s="44"/>
      <c r="O75" s="28"/>
    </row>
    <row r="76" spans="1:15" ht="15.75">
      <c r="A76" s="43"/>
      <c r="B76" s="43"/>
      <c r="C76" s="43"/>
      <c r="D76" s="43"/>
      <c r="E76" s="44"/>
      <c r="F76" s="44"/>
      <c r="G76" s="44"/>
      <c r="H76" s="44"/>
      <c r="I76" s="44"/>
      <c r="J76" s="44"/>
      <c r="K76" s="44"/>
      <c r="L76" s="44"/>
      <c r="M76" s="44"/>
      <c r="N76" s="44"/>
      <c r="O76" s="28"/>
    </row>
    <row r="77" spans="1:15" ht="15.75">
      <c r="A77" s="43"/>
      <c r="B77" s="43"/>
      <c r="C77" s="43"/>
      <c r="D77" s="43"/>
      <c r="E77" s="44"/>
      <c r="F77" s="44"/>
      <c r="G77" s="44"/>
      <c r="H77" s="44"/>
      <c r="I77" s="44"/>
      <c r="J77" s="44"/>
      <c r="K77" s="44"/>
      <c r="L77" s="44"/>
      <c r="M77" s="44"/>
      <c r="N77" s="44"/>
      <c r="O77" s="28"/>
    </row>
    <row r="78" spans="1:15" ht="15.75">
      <c r="A78" s="43"/>
      <c r="B78" s="43"/>
      <c r="C78" s="43"/>
      <c r="D78" s="43"/>
      <c r="E78" s="44"/>
      <c r="F78" s="44"/>
      <c r="G78" s="44"/>
      <c r="H78" s="44"/>
      <c r="I78" s="44"/>
      <c r="J78" s="44"/>
      <c r="K78" s="44"/>
      <c r="L78" s="44"/>
      <c r="M78" s="44"/>
      <c r="N78" s="44"/>
      <c r="O78" s="28"/>
    </row>
    <row r="79" spans="1:15" ht="15.75">
      <c r="A79" s="43"/>
      <c r="B79" s="43"/>
      <c r="C79" s="43"/>
      <c r="D79" s="43"/>
      <c r="E79" s="44"/>
      <c r="F79" s="44"/>
      <c r="G79" s="44"/>
      <c r="H79" s="44"/>
      <c r="I79" s="44"/>
      <c r="J79" s="44"/>
      <c r="K79" s="44"/>
      <c r="L79" s="44"/>
      <c r="M79" s="44"/>
      <c r="N79" s="44"/>
      <c r="O79" s="28"/>
    </row>
    <row r="80" spans="1:15" ht="15.75">
      <c r="A80" s="43" t="s">
        <v>290</v>
      </c>
      <c r="B80" s="43"/>
      <c r="C80" s="43"/>
      <c r="D80" s="43"/>
      <c r="E80" s="44"/>
      <c r="F80" s="44"/>
      <c r="G80" s="44"/>
      <c r="H80" s="44"/>
      <c r="I80" s="44"/>
      <c r="J80" s="44"/>
      <c r="K80" s="44"/>
      <c r="L80" s="44"/>
      <c r="M80" s="44"/>
      <c r="N80" s="44"/>
      <c r="O80" s="28"/>
    </row>
    <row r="81" spans="1:15" ht="15.75">
      <c r="A81" s="43"/>
      <c r="B81" s="43"/>
      <c r="C81" s="43"/>
      <c r="D81" s="43"/>
      <c r="E81" s="44"/>
      <c r="F81" s="44"/>
      <c r="G81" s="44"/>
      <c r="H81" s="44"/>
      <c r="I81" s="44"/>
      <c r="J81" s="44"/>
      <c r="K81" s="44"/>
      <c r="L81" s="44"/>
      <c r="M81" s="44"/>
      <c r="N81" s="44"/>
      <c r="O81" s="28"/>
    </row>
    <row r="82" spans="1:15" ht="15.75">
      <c r="A82" s="43"/>
      <c r="B82" s="43"/>
      <c r="C82" s="43"/>
      <c r="D82" s="43"/>
      <c r="E82" s="44"/>
      <c r="F82" s="44"/>
      <c r="G82" s="44"/>
      <c r="H82" s="44"/>
      <c r="I82" s="44"/>
      <c r="J82" s="44"/>
      <c r="K82" s="44"/>
      <c r="L82" s="44"/>
      <c r="M82" s="44"/>
      <c r="N82" s="44"/>
      <c r="O82" s="28"/>
    </row>
    <row r="83" spans="1:15" ht="15.75">
      <c r="A83" s="43"/>
      <c r="B83" s="43"/>
      <c r="C83" s="43"/>
      <c r="D83" s="43"/>
      <c r="E83" s="44"/>
      <c r="F83" s="44"/>
      <c r="G83" s="44"/>
      <c r="H83" s="44"/>
      <c r="I83" s="44"/>
      <c r="J83" s="44"/>
      <c r="K83" s="44"/>
      <c r="L83" s="44"/>
      <c r="M83" s="44"/>
      <c r="N83" s="44"/>
      <c r="O83" s="28"/>
    </row>
    <row r="84" spans="1:15" ht="15.75">
      <c r="A84" s="43"/>
      <c r="B84" s="43"/>
      <c r="C84" s="43"/>
      <c r="D84" s="43"/>
      <c r="E84" s="44"/>
      <c r="F84" s="44"/>
      <c r="G84" s="44"/>
      <c r="H84" s="44"/>
      <c r="I84" s="44"/>
      <c r="J84" s="44"/>
      <c r="K84" s="44"/>
      <c r="L84" s="44"/>
      <c r="M84" s="44"/>
      <c r="N84" s="44"/>
      <c r="O84" s="28"/>
    </row>
    <row r="85" spans="1:15" ht="15.75">
      <c r="A85" s="43"/>
      <c r="B85" s="43"/>
      <c r="C85" s="43"/>
      <c r="D85" s="43"/>
      <c r="E85" s="44"/>
      <c r="F85" s="44"/>
      <c r="G85" s="44"/>
      <c r="H85" s="44"/>
      <c r="I85" s="44"/>
      <c r="J85" s="44"/>
      <c r="K85" s="44"/>
      <c r="L85" s="44"/>
      <c r="M85" s="44"/>
      <c r="N85" s="44"/>
      <c r="O85" s="28"/>
    </row>
    <row r="86" spans="1:15" ht="15.75">
      <c r="A86" s="43"/>
      <c r="B86" s="43"/>
      <c r="C86" s="43"/>
      <c r="D86" s="43"/>
      <c r="E86" s="44"/>
      <c r="F86" s="44"/>
      <c r="G86" s="44"/>
      <c r="H86" s="44"/>
      <c r="I86" s="44"/>
      <c r="J86" s="44"/>
      <c r="K86" s="44"/>
      <c r="L86" s="44"/>
      <c r="M86" s="44"/>
      <c r="N86" s="44"/>
      <c r="O86" s="28"/>
    </row>
    <row r="87" spans="1:15" ht="15.75">
      <c r="A87" s="43"/>
      <c r="B87" s="43"/>
      <c r="C87" s="43"/>
      <c r="D87" s="43"/>
      <c r="E87" s="44"/>
      <c r="F87" s="44"/>
      <c r="G87" s="44"/>
      <c r="H87" s="44"/>
      <c r="I87" s="44"/>
      <c r="J87" s="44"/>
      <c r="K87" s="44"/>
      <c r="L87" s="44"/>
      <c r="M87" s="44"/>
      <c r="N87" s="44"/>
      <c r="O87" s="28"/>
    </row>
    <row r="88" spans="1:15" ht="15.75">
      <c r="A88" s="43"/>
      <c r="B88" s="43"/>
      <c r="C88" s="43"/>
      <c r="D88" s="43"/>
      <c r="E88" s="44"/>
      <c r="F88" s="44"/>
      <c r="G88" s="44"/>
      <c r="H88" s="44"/>
      <c r="I88" s="44"/>
      <c r="J88" s="44"/>
      <c r="K88" s="44"/>
      <c r="L88" s="44"/>
      <c r="M88" s="44"/>
      <c r="N88" s="44"/>
      <c r="O88" s="28"/>
    </row>
    <row r="89" spans="1:15" ht="15.75">
      <c r="A89" s="43"/>
      <c r="B89" s="43"/>
      <c r="C89" s="43"/>
      <c r="D89" s="43"/>
      <c r="E89" s="44"/>
      <c r="F89" s="44"/>
      <c r="G89" s="44"/>
      <c r="H89" s="44"/>
      <c r="I89" s="44"/>
      <c r="J89" s="44"/>
      <c r="K89" s="44"/>
      <c r="L89" s="44"/>
      <c r="M89" s="44"/>
      <c r="N89" s="44"/>
      <c r="O89" s="28"/>
    </row>
    <row r="90" spans="1:15" ht="15.75">
      <c r="A90" s="43"/>
      <c r="B90" s="43"/>
      <c r="C90" s="43"/>
      <c r="D90" s="43"/>
      <c r="E90" s="44"/>
      <c r="F90" s="44"/>
      <c r="G90" s="44"/>
      <c r="H90" s="44"/>
      <c r="I90" s="44"/>
      <c r="J90" s="44"/>
      <c r="K90" s="44"/>
      <c r="L90" s="44"/>
      <c r="M90" s="44"/>
      <c r="N90" s="44"/>
      <c r="O90" s="28"/>
    </row>
    <row r="91" spans="1:15" ht="15.75">
      <c r="A91" s="43"/>
      <c r="B91" s="43"/>
      <c r="C91" s="43"/>
      <c r="D91" s="43"/>
      <c r="E91" s="44"/>
      <c r="F91" s="44"/>
      <c r="G91" s="44"/>
      <c r="H91" s="44"/>
      <c r="I91" s="44"/>
      <c r="J91" s="44"/>
      <c r="K91" s="44"/>
      <c r="L91" s="44"/>
      <c r="M91" s="44"/>
      <c r="N91" s="44"/>
      <c r="O91" s="28"/>
    </row>
    <row r="92" spans="1:15" ht="58.5" customHeight="1">
      <c r="A92" s="43"/>
      <c r="B92" s="43"/>
      <c r="C92" s="43"/>
      <c r="D92" s="43"/>
      <c r="E92" s="44"/>
      <c r="F92" s="44"/>
      <c r="G92" s="44"/>
      <c r="H92" s="44"/>
      <c r="I92" s="44"/>
      <c r="J92" s="44"/>
      <c r="K92" s="44"/>
      <c r="L92" s="44"/>
      <c r="M92" s="44"/>
      <c r="N92" s="44"/>
      <c r="O92" s="28"/>
    </row>
    <row r="93" spans="1:15" ht="15.75">
      <c r="A93" s="43" t="s">
        <v>291</v>
      </c>
      <c r="B93" s="43"/>
      <c r="C93" s="43"/>
      <c r="D93" s="43"/>
      <c r="E93" s="44"/>
      <c r="F93" s="44"/>
      <c r="G93" s="44"/>
      <c r="H93" s="44"/>
      <c r="I93" s="44"/>
      <c r="J93" s="44"/>
      <c r="K93" s="44"/>
      <c r="L93" s="44"/>
      <c r="M93" s="44"/>
      <c r="N93" s="44"/>
      <c r="O93" s="28"/>
    </row>
    <row r="94" spans="1:15" ht="15.75">
      <c r="A94" s="43"/>
      <c r="B94" s="43"/>
      <c r="C94" s="43"/>
      <c r="D94" s="43"/>
      <c r="E94" s="44"/>
      <c r="F94" s="44"/>
      <c r="G94" s="44"/>
      <c r="H94" s="44"/>
      <c r="I94" s="44"/>
      <c r="J94" s="44"/>
      <c r="K94" s="44"/>
      <c r="L94" s="44"/>
      <c r="M94" s="44"/>
      <c r="N94" s="44"/>
      <c r="O94" s="28"/>
    </row>
    <row r="95" spans="1:15" ht="15.75">
      <c r="A95" s="43"/>
      <c r="B95" s="43"/>
      <c r="C95" s="43"/>
      <c r="D95" s="43"/>
      <c r="E95" s="44"/>
      <c r="F95" s="44"/>
      <c r="G95" s="44"/>
      <c r="H95" s="44"/>
      <c r="I95" s="44"/>
      <c r="J95" s="44"/>
      <c r="K95" s="44"/>
      <c r="L95" s="44"/>
      <c r="M95" s="44"/>
      <c r="N95" s="44"/>
      <c r="O95" s="28"/>
    </row>
    <row r="96" spans="1:15" ht="15.75">
      <c r="A96" s="43"/>
      <c r="B96" s="43"/>
      <c r="C96" s="43"/>
      <c r="D96" s="43"/>
      <c r="E96" s="44"/>
      <c r="F96" s="44"/>
      <c r="G96" s="44"/>
      <c r="H96" s="44"/>
      <c r="I96" s="44"/>
      <c r="J96" s="44"/>
      <c r="K96" s="44"/>
      <c r="L96" s="44"/>
      <c r="M96" s="44"/>
      <c r="N96" s="44"/>
      <c r="O96" s="28"/>
    </row>
    <row r="97" spans="1:15" ht="15.75">
      <c r="A97" s="43"/>
      <c r="B97" s="43"/>
      <c r="C97" s="43"/>
      <c r="D97" s="43"/>
      <c r="E97" s="44"/>
      <c r="F97" s="44"/>
      <c r="G97" s="44"/>
      <c r="H97" s="44"/>
      <c r="I97" s="44"/>
      <c r="J97" s="44"/>
      <c r="K97" s="44"/>
      <c r="L97" s="44"/>
      <c r="M97" s="44"/>
      <c r="N97" s="44"/>
      <c r="O97" s="28"/>
    </row>
    <row r="98" spans="1:15" ht="15.75">
      <c r="A98" s="43"/>
      <c r="B98" s="43"/>
      <c r="C98" s="43"/>
      <c r="D98" s="43"/>
      <c r="E98" s="44"/>
      <c r="F98" s="44"/>
      <c r="G98" s="44"/>
      <c r="H98" s="44"/>
      <c r="I98" s="44"/>
      <c r="J98" s="44"/>
      <c r="K98" s="44"/>
      <c r="L98" s="44"/>
      <c r="M98" s="44"/>
      <c r="N98" s="44"/>
      <c r="O98" s="28"/>
    </row>
    <row r="99" spans="1:15" ht="15.75">
      <c r="A99" s="43"/>
      <c r="B99" s="43"/>
      <c r="C99" s="43"/>
      <c r="D99" s="43"/>
      <c r="E99" s="44"/>
      <c r="F99" s="44"/>
      <c r="G99" s="44"/>
      <c r="H99" s="44"/>
      <c r="I99" s="44"/>
      <c r="J99" s="44"/>
      <c r="K99" s="44"/>
      <c r="L99" s="44"/>
      <c r="M99" s="44"/>
      <c r="N99" s="44"/>
      <c r="O99" s="28"/>
    </row>
    <row r="100" spans="1:15" ht="15.75">
      <c r="A100" s="43"/>
      <c r="B100" s="43"/>
      <c r="C100" s="43"/>
      <c r="D100" s="43"/>
      <c r="E100" s="44"/>
      <c r="F100" s="44"/>
      <c r="G100" s="44"/>
      <c r="H100" s="44"/>
      <c r="I100" s="44"/>
      <c r="J100" s="44"/>
      <c r="K100" s="44"/>
      <c r="L100" s="44"/>
      <c r="M100" s="44"/>
      <c r="N100" s="44"/>
      <c r="O100" s="28"/>
    </row>
    <row r="101" spans="1:15" ht="15.75">
      <c r="A101" s="43"/>
      <c r="B101" s="43"/>
      <c r="C101" s="43"/>
      <c r="D101" s="43"/>
      <c r="E101" s="44"/>
      <c r="F101" s="44"/>
      <c r="G101" s="44"/>
      <c r="H101" s="44"/>
      <c r="I101" s="44"/>
      <c r="J101" s="44"/>
      <c r="K101" s="44"/>
      <c r="L101" s="44"/>
      <c r="M101" s="44"/>
      <c r="N101" s="44"/>
      <c r="O101" s="28"/>
    </row>
    <row r="102" spans="1:15" ht="15.75">
      <c r="A102" s="43"/>
      <c r="B102" s="43"/>
      <c r="C102" s="43"/>
      <c r="D102" s="43"/>
      <c r="E102" s="44"/>
      <c r="F102" s="44"/>
      <c r="G102" s="44"/>
      <c r="H102" s="44"/>
      <c r="I102" s="44"/>
      <c r="J102" s="44"/>
      <c r="K102" s="44"/>
      <c r="L102" s="44"/>
      <c r="M102" s="44"/>
      <c r="N102" s="44"/>
      <c r="O102" s="28"/>
    </row>
    <row r="103" spans="1:15" ht="15.75">
      <c r="A103" s="43"/>
      <c r="B103" s="43"/>
      <c r="C103" s="43"/>
      <c r="D103" s="43"/>
      <c r="E103" s="44"/>
      <c r="F103" s="44"/>
      <c r="G103" s="44"/>
      <c r="H103" s="44"/>
      <c r="I103" s="44"/>
      <c r="J103" s="44"/>
      <c r="K103" s="44"/>
      <c r="L103" s="44"/>
      <c r="M103" s="44"/>
      <c r="N103" s="44"/>
      <c r="O103" s="28"/>
    </row>
    <row r="104" spans="1:15" ht="15.75">
      <c r="A104" s="43"/>
      <c r="B104" s="43"/>
      <c r="C104" s="43"/>
      <c r="D104" s="43"/>
      <c r="E104" s="44"/>
      <c r="F104" s="44"/>
      <c r="G104" s="44"/>
      <c r="H104" s="44"/>
      <c r="I104" s="44"/>
      <c r="J104" s="44"/>
      <c r="K104" s="44"/>
      <c r="L104" s="44"/>
      <c r="M104" s="44"/>
      <c r="N104" s="44"/>
      <c r="O104" s="28"/>
    </row>
    <row r="105" spans="1:15" ht="15.75">
      <c r="A105" s="43"/>
      <c r="B105" s="43"/>
      <c r="C105" s="43"/>
      <c r="D105" s="43"/>
      <c r="E105" s="44"/>
      <c r="F105" s="44"/>
      <c r="G105" s="44"/>
      <c r="H105" s="44"/>
      <c r="I105" s="44"/>
      <c r="J105" s="44"/>
      <c r="K105" s="44"/>
      <c r="L105" s="44"/>
      <c r="M105" s="44"/>
      <c r="N105" s="44"/>
      <c r="O105" s="28"/>
    </row>
    <row r="106" spans="1:15" ht="15.75">
      <c r="A106" s="43" t="s">
        <v>292</v>
      </c>
      <c r="B106" s="43"/>
      <c r="C106" s="43"/>
      <c r="D106" s="43"/>
      <c r="E106" s="44"/>
      <c r="F106" s="44"/>
      <c r="G106" s="44"/>
      <c r="H106" s="44"/>
      <c r="I106" s="44"/>
      <c r="J106" s="44"/>
      <c r="K106" s="44"/>
      <c r="L106" s="44"/>
      <c r="M106" s="44"/>
      <c r="N106" s="44"/>
      <c r="O106" s="28"/>
    </row>
    <row r="107" spans="1:15" ht="15.75">
      <c r="A107" s="43"/>
      <c r="B107" s="43"/>
      <c r="C107" s="43"/>
      <c r="D107" s="43"/>
      <c r="E107" s="44"/>
      <c r="F107" s="44"/>
      <c r="G107" s="44"/>
      <c r="H107" s="44"/>
      <c r="I107" s="44"/>
      <c r="J107" s="44"/>
      <c r="K107" s="44"/>
      <c r="L107" s="44"/>
      <c r="M107" s="44"/>
      <c r="N107" s="44"/>
      <c r="O107" s="28"/>
    </row>
    <row r="108" spans="1:15" ht="15.75">
      <c r="A108" s="43"/>
      <c r="B108" s="43"/>
      <c r="C108" s="43"/>
      <c r="D108" s="43"/>
      <c r="E108" s="44"/>
      <c r="F108" s="44"/>
      <c r="G108" s="44"/>
      <c r="H108" s="44"/>
      <c r="I108" s="44"/>
      <c r="J108" s="44"/>
      <c r="K108" s="44"/>
      <c r="L108" s="44"/>
      <c r="M108" s="44"/>
      <c r="N108" s="44"/>
      <c r="O108" s="28"/>
    </row>
    <row r="109" spans="1:15" ht="15.75">
      <c r="A109" s="43"/>
      <c r="B109" s="43"/>
      <c r="C109" s="43"/>
      <c r="D109" s="43"/>
      <c r="E109" s="44"/>
      <c r="F109" s="44"/>
      <c r="G109" s="44"/>
      <c r="H109" s="44"/>
      <c r="I109" s="44"/>
      <c r="J109" s="44"/>
      <c r="K109" s="44"/>
      <c r="L109" s="44"/>
      <c r="M109" s="44"/>
      <c r="N109" s="44"/>
      <c r="O109" s="28"/>
    </row>
    <row r="110" spans="1:15" ht="15.75">
      <c r="A110" s="43"/>
      <c r="B110" s="43"/>
      <c r="C110" s="43"/>
      <c r="D110" s="43"/>
      <c r="E110" s="44"/>
      <c r="F110" s="44"/>
      <c r="G110" s="44"/>
      <c r="H110" s="44"/>
      <c r="I110" s="44"/>
      <c r="J110" s="44"/>
      <c r="K110" s="44"/>
      <c r="L110" s="44"/>
      <c r="M110" s="44"/>
      <c r="N110" s="44"/>
      <c r="O110" s="28"/>
    </row>
    <row r="111" spans="1:15" ht="15.75">
      <c r="A111" s="43"/>
      <c r="B111" s="43"/>
      <c r="C111" s="43"/>
      <c r="D111" s="43"/>
      <c r="E111" s="44"/>
      <c r="F111" s="44"/>
      <c r="G111" s="44"/>
      <c r="H111" s="44"/>
      <c r="I111" s="44"/>
      <c r="J111" s="44"/>
      <c r="K111" s="44"/>
      <c r="L111" s="44"/>
      <c r="M111" s="44"/>
      <c r="N111" s="44"/>
      <c r="O111" s="28"/>
    </row>
    <row r="112" spans="1:15" ht="15.75">
      <c r="A112" s="43"/>
      <c r="B112" s="43"/>
      <c r="C112" s="43"/>
      <c r="D112" s="43"/>
      <c r="E112" s="44"/>
      <c r="F112" s="44"/>
      <c r="G112" s="44"/>
      <c r="H112" s="44"/>
      <c r="I112" s="44"/>
      <c r="J112" s="44"/>
      <c r="K112" s="44"/>
      <c r="L112" s="44"/>
      <c r="M112" s="44"/>
      <c r="N112" s="44"/>
      <c r="O112" s="28"/>
    </row>
    <row r="113" spans="1:15" ht="15.75">
      <c r="A113" s="43"/>
      <c r="B113" s="43"/>
      <c r="C113" s="43"/>
      <c r="D113" s="43"/>
      <c r="E113" s="44"/>
      <c r="F113" s="44"/>
      <c r="G113" s="44"/>
      <c r="H113" s="44"/>
      <c r="I113" s="44"/>
      <c r="J113" s="44"/>
      <c r="K113" s="44"/>
      <c r="L113" s="44"/>
      <c r="M113" s="44"/>
      <c r="N113" s="44"/>
      <c r="O113" s="28"/>
    </row>
    <row r="114" spans="1:15" ht="15.75">
      <c r="A114" s="43"/>
      <c r="B114" s="43"/>
      <c r="C114" s="43"/>
      <c r="D114" s="43"/>
      <c r="E114" s="44"/>
      <c r="F114" s="44"/>
      <c r="G114" s="44"/>
      <c r="H114" s="44"/>
      <c r="I114" s="44"/>
      <c r="J114" s="44"/>
      <c r="K114" s="44"/>
      <c r="L114" s="44"/>
      <c r="M114" s="44"/>
      <c r="N114" s="44"/>
      <c r="O114" s="28"/>
    </row>
    <row r="115" spans="1:15" ht="15.75">
      <c r="A115" s="43"/>
      <c r="B115" s="43"/>
      <c r="C115" s="43"/>
      <c r="D115" s="43"/>
      <c r="E115" s="44"/>
      <c r="F115" s="44"/>
      <c r="G115" s="44"/>
      <c r="H115" s="44"/>
      <c r="I115" s="44"/>
      <c r="J115" s="44"/>
      <c r="K115" s="44"/>
      <c r="L115" s="44"/>
      <c r="M115" s="44"/>
      <c r="N115" s="44"/>
      <c r="O115" s="28"/>
    </row>
    <row r="116" spans="1:15" ht="15.75">
      <c r="A116" s="43"/>
      <c r="B116" s="43"/>
      <c r="C116" s="43"/>
      <c r="D116" s="43"/>
      <c r="E116" s="44"/>
      <c r="F116" s="44"/>
      <c r="G116" s="44"/>
      <c r="H116" s="44"/>
      <c r="I116" s="44"/>
      <c r="J116" s="44"/>
      <c r="K116" s="44"/>
      <c r="L116" s="44"/>
      <c r="M116" s="44"/>
      <c r="N116" s="44"/>
      <c r="O116" s="28"/>
    </row>
    <row r="117" spans="1:15" ht="15.75">
      <c r="A117" s="43"/>
      <c r="B117" s="43"/>
      <c r="C117" s="43"/>
      <c r="D117" s="43"/>
      <c r="E117" s="44"/>
      <c r="F117" s="44"/>
      <c r="G117" s="44"/>
      <c r="H117" s="44"/>
      <c r="I117" s="44"/>
      <c r="J117" s="44"/>
      <c r="K117" s="44"/>
      <c r="L117" s="44"/>
      <c r="M117" s="44"/>
      <c r="N117" s="44"/>
      <c r="O117" s="28"/>
    </row>
    <row r="118" spans="1:15" ht="15.75">
      <c r="A118" s="43"/>
      <c r="B118" s="43"/>
      <c r="C118" s="43"/>
      <c r="D118" s="43"/>
      <c r="E118" s="44"/>
      <c r="F118" s="44"/>
      <c r="G118" s="44"/>
      <c r="H118" s="44"/>
      <c r="I118" s="44"/>
      <c r="J118" s="44"/>
      <c r="K118" s="44"/>
      <c r="L118" s="44"/>
      <c r="M118" s="44"/>
      <c r="N118" s="44"/>
      <c r="O118" s="28"/>
    </row>
    <row r="119" spans="1:15" ht="15.75">
      <c r="A119" s="45"/>
      <c r="B119" s="45"/>
      <c r="C119" s="45"/>
      <c r="D119" s="45"/>
      <c r="E119" s="45"/>
      <c r="F119" s="45"/>
      <c r="G119" s="45"/>
      <c r="H119" s="45"/>
      <c r="I119" s="45"/>
      <c r="J119" s="45"/>
      <c r="K119" s="45"/>
      <c r="L119" s="45"/>
      <c r="M119" s="45"/>
      <c r="N119" s="45"/>
      <c r="O119" s="45"/>
    </row>
  </sheetData>
  <mergeCells count="24">
    <mergeCell ref="A40:D52"/>
    <mergeCell ref="E40:N52"/>
    <mergeCell ref="A2:N2"/>
    <mergeCell ref="A3:N3"/>
    <mergeCell ref="A4:N4"/>
    <mergeCell ref="C6:D6"/>
    <mergeCell ref="G6:H6"/>
    <mergeCell ref="G7:H8"/>
    <mergeCell ref="G10:H11"/>
    <mergeCell ref="A14:D26"/>
    <mergeCell ref="E14:N26"/>
    <mergeCell ref="A27:D39"/>
    <mergeCell ref="E27:N39"/>
    <mergeCell ref="A53:D65"/>
    <mergeCell ref="E53:N65"/>
    <mergeCell ref="A67:D79"/>
    <mergeCell ref="E67:N79"/>
    <mergeCell ref="A80:D92"/>
    <mergeCell ref="E80:N92"/>
    <mergeCell ref="A93:D105"/>
    <mergeCell ref="E93:N105"/>
    <mergeCell ref="A106:D118"/>
    <mergeCell ref="E106:N118"/>
    <mergeCell ref="A119:O11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AB46"/>
  <sheetViews>
    <sheetView tabSelected="1" topLeftCell="A44" zoomScale="40" zoomScaleNormal="40" workbookViewId="0">
      <selection activeCell="J27" sqref="J27:J29"/>
    </sheetView>
  </sheetViews>
  <sheetFormatPr baseColWidth="10" defaultColWidth="10.7109375" defaultRowHeight="15"/>
  <cols>
    <col min="2" max="2" width="15" customWidth="1"/>
    <col min="3" max="3" width="24.7109375" customWidth="1"/>
    <col min="4" max="4" width="14.140625" customWidth="1"/>
    <col min="7" max="7" width="22.28515625" customWidth="1"/>
    <col min="8" max="8" width="18.85546875" customWidth="1"/>
    <col min="9" max="9" width="20.28515625" customWidth="1"/>
    <col min="10" max="10" width="17" customWidth="1"/>
    <col min="11" max="11" width="16.7109375" customWidth="1"/>
    <col min="12" max="12" width="54.42578125" customWidth="1"/>
    <col min="13" max="13" width="9.5703125" customWidth="1"/>
    <col min="20" max="20" width="16.28515625" customWidth="1"/>
    <col min="22" max="22" width="21.28515625" customWidth="1"/>
    <col min="23" max="23" width="17.7109375" customWidth="1"/>
    <col min="24" max="24" width="18.42578125" customWidth="1"/>
    <col min="25" max="25" width="17.7109375" customWidth="1"/>
    <col min="26" max="26" width="22.85546875" customWidth="1"/>
    <col min="27" max="27" width="30.85546875" customWidth="1"/>
    <col min="28" max="28" width="20.28515625" customWidth="1"/>
  </cols>
  <sheetData>
    <row r="1" spans="1:28" ht="48" customHeight="1">
      <c r="A1" s="61" t="s">
        <v>0</v>
      </c>
      <c r="B1" s="61"/>
      <c r="C1" s="61"/>
      <c r="D1" s="61"/>
      <c r="E1" s="61"/>
      <c r="F1" s="61"/>
      <c r="G1" s="61"/>
      <c r="H1" s="61"/>
      <c r="I1" s="61"/>
      <c r="J1" s="61"/>
      <c r="K1" s="61"/>
      <c r="L1" s="61"/>
      <c r="M1" s="61"/>
      <c r="N1" s="61"/>
      <c r="O1" s="61"/>
      <c r="P1" s="61"/>
      <c r="Q1" s="61"/>
      <c r="R1" s="61"/>
      <c r="S1" s="61"/>
      <c r="T1" s="61"/>
      <c r="U1" s="61"/>
      <c r="V1" s="61"/>
      <c r="W1" s="61"/>
      <c r="X1" s="61"/>
      <c r="Y1" s="61"/>
      <c r="Z1" s="61"/>
      <c r="AA1" s="61"/>
      <c r="AB1" s="34" t="s">
        <v>1</v>
      </c>
    </row>
    <row r="2" spans="1:28" ht="18">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34" t="s">
        <v>293</v>
      </c>
    </row>
    <row r="3" spans="1:28" ht="18">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34" t="s">
        <v>294</v>
      </c>
    </row>
    <row r="4" spans="1:28" ht="18" customHeight="1">
      <c r="A4" s="56" t="s">
        <v>2</v>
      </c>
      <c r="B4" s="57"/>
      <c r="C4" s="57"/>
      <c r="D4" s="57"/>
      <c r="E4" s="57"/>
      <c r="F4" s="57"/>
      <c r="G4" s="57"/>
      <c r="H4" s="57"/>
      <c r="I4" s="57"/>
      <c r="J4" s="57"/>
      <c r="K4" s="58"/>
      <c r="L4" s="62">
        <v>60</v>
      </c>
      <c r="M4" s="62"/>
      <c r="N4" s="63" t="s">
        <v>133</v>
      </c>
      <c r="O4" s="63"/>
      <c r="P4" s="63"/>
      <c r="Q4" s="63"/>
      <c r="R4" s="63"/>
      <c r="S4" s="63"/>
      <c r="T4" s="63"/>
      <c r="U4" s="63"/>
      <c r="V4" s="63"/>
      <c r="W4" s="63"/>
      <c r="X4" s="63"/>
      <c r="Y4" s="63"/>
      <c r="Z4" s="63"/>
      <c r="AA4" s="63"/>
      <c r="AB4" s="63"/>
    </row>
    <row r="5" spans="1:28" ht="31.5" customHeight="1">
      <c r="A5" s="64" t="s">
        <v>3</v>
      </c>
      <c r="B5" s="64" t="s">
        <v>4</v>
      </c>
      <c r="C5" s="64" t="s">
        <v>46</v>
      </c>
      <c r="D5" s="64" t="s">
        <v>5</v>
      </c>
      <c r="E5" s="65" t="s">
        <v>6</v>
      </c>
      <c r="F5" s="65"/>
      <c r="G5" s="66" t="s">
        <v>7</v>
      </c>
      <c r="H5" s="66"/>
      <c r="I5" s="66" t="s">
        <v>8</v>
      </c>
      <c r="J5" s="68" t="s">
        <v>9</v>
      </c>
      <c r="K5" s="68"/>
      <c r="L5" s="68"/>
      <c r="M5" s="59" t="s">
        <v>263</v>
      </c>
      <c r="N5" s="59"/>
      <c r="O5" s="59"/>
      <c r="P5" s="59"/>
      <c r="Q5" s="59"/>
      <c r="R5" s="59"/>
      <c r="S5" s="59"/>
      <c r="T5" s="16" t="s">
        <v>10</v>
      </c>
      <c r="U5" s="59" t="s">
        <v>11</v>
      </c>
      <c r="V5" s="59"/>
      <c r="W5" s="59"/>
      <c r="X5" s="59" t="s">
        <v>12</v>
      </c>
      <c r="Y5" s="59"/>
      <c r="Z5" s="59"/>
      <c r="AA5" s="59"/>
      <c r="AB5" s="59"/>
    </row>
    <row r="6" spans="1:28" ht="39" customHeight="1">
      <c r="A6" s="64"/>
      <c r="B6" s="64"/>
      <c r="C6" s="64"/>
      <c r="D6" s="64"/>
      <c r="E6" s="65"/>
      <c r="F6" s="65"/>
      <c r="G6" s="66" t="s">
        <v>13</v>
      </c>
      <c r="H6" s="67" t="s">
        <v>14</v>
      </c>
      <c r="I6" s="66"/>
      <c r="J6" s="68" t="s">
        <v>15</v>
      </c>
      <c r="K6" s="68" t="s">
        <v>16</v>
      </c>
      <c r="L6" s="68" t="s">
        <v>17</v>
      </c>
      <c r="M6" s="60" t="s">
        <v>18</v>
      </c>
      <c r="N6" s="60" t="s">
        <v>19</v>
      </c>
      <c r="O6" s="60" t="s">
        <v>20</v>
      </c>
      <c r="P6" s="60" t="s">
        <v>21</v>
      </c>
      <c r="Q6" s="60" t="s">
        <v>22</v>
      </c>
      <c r="R6" s="60" t="s">
        <v>23</v>
      </c>
      <c r="S6" s="60" t="s">
        <v>24</v>
      </c>
      <c r="T6" s="60" t="s">
        <v>25</v>
      </c>
      <c r="U6" s="69" t="s">
        <v>26</v>
      </c>
      <c r="V6" s="59" t="s">
        <v>27</v>
      </c>
      <c r="W6" s="59" t="s">
        <v>134</v>
      </c>
      <c r="X6" s="59" t="s">
        <v>28</v>
      </c>
      <c r="Y6" s="59" t="s">
        <v>29</v>
      </c>
      <c r="Z6" s="59" t="s">
        <v>30</v>
      </c>
      <c r="AA6" s="59" t="s">
        <v>31</v>
      </c>
      <c r="AB6" s="59" t="s">
        <v>32</v>
      </c>
    </row>
    <row r="7" spans="1:28" ht="94.5" customHeight="1">
      <c r="A7" s="64"/>
      <c r="B7" s="64"/>
      <c r="C7" s="64"/>
      <c r="D7" s="64"/>
      <c r="E7" s="15" t="s">
        <v>33</v>
      </c>
      <c r="F7" s="15" t="s">
        <v>34</v>
      </c>
      <c r="G7" s="66"/>
      <c r="H7" s="67"/>
      <c r="I7" s="66"/>
      <c r="J7" s="68"/>
      <c r="K7" s="68"/>
      <c r="L7" s="68"/>
      <c r="M7" s="60"/>
      <c r="N7" s="60"/>
      <c r="O7" s="60"/>
      <c r="P7" s="60"/>
      <c r="Q7" s="60"/>
      <c r="R7" s="60"/>
      <c r="S7" s="60"/>
      <c r="T7" s="60"/>
      <c r="U7" s="69"/>
      <c r="V7" s="59"/>
      <c r="W7" s="59"/>
      <c r="X7" s="59"/>
      <c r="Y7" s="59"/>
      <c r="Z7" s="59"/>
      <c r="AA7" s="59"/>
      <c r="AB7" s="59"/>
    </row>
    <row r="8" spans="1:28" ht="54" customHeight="1">
      <c r="A8" s="70" t="s">
        <v>54</v>
      </c>
      <c r="B8" s="82" t="s">
        <v>264</v>
      </c>
      <c r="C8" s="73" t="s">
        <v>55</v>
      </c>
      <c r="D8" s="73" t="s">
        <v>64</v>
      </c>
      <c r="E8" s="76" t="s">
        <v>135</v>
      </c>
      <c r="F8" s="76"/>
      <c r="G8" s="2" t="s">
        <v>59</v>
      </c>
      <c r="H8" s="76" t="s">
        <v>36</v>
      </c>
      <c r="I8" s="76" t="s">
        <v>77</v>
      </c>
      <c r="J8" s="76" t="s">
        <v>115</v>
      </c>
      <c r="K8" s="76" t="s">
        <v>95</v>
      </c>
      <c r="L8" s="76" t="s">
        <v>297</v>
      </c>
      <c r="M8" s="3">
        <v>2</v>
      </c>
      <c r="N8" s="3">
        <v>3</v>
      </c>
      <c r="O8" s="4">
        <f t="shared" ref="O8:O18" si="0">M8*N8</f>
        <v>6</v>
      </c>
      <c r="P8" s="17" t="str">
        <f t="shared" ref="P8:P25" si="1">IF(O8&lt;2,"O",IF(O8&lt;=4,"(B) BAJO",IF(O8&lt;=8,"(M) MEDIO",IF(O8&lt;=20,"(A) ALTO","(MA) MUY ALTO"))))</f>
        <v>(M) MEDIO</v>
      </c>
      <c r="Q8" s="4">
        <v>25</v>
      </c>
      <c r="R8" s="4">
        <f t="shared" ref="R8:R18" si="2">O8*Q8</f>
        <v>150</v>
      </c>
      <c r="S8" s="20" t="str">
        <f t="shared" ref="S8:S25" si="3">IF(R8&lt;20,"O",IF(R8&lt;=20,"IV",IF(R8&lt;=120,"III",IF(R8&lt;=500,"II",IF(R8&lt;=500,"I")))))</f>
        <v>II</v>
      </c>
      <c r="T8" s="18" t="str">
        <f t="shared" ref="T8:T25" si="4">IF(S8="I","No aceptable",IF(S8="II","Aceptable con control especifíco",IF(S8="III","Mejorable",IF(S8="IV","Aceptable"))))</f>
        <v>Aceptable con control especifíco</v>
      </c>
      <c r="U8" s="5">
        <f>5/5*100%</f>
        <v>1</v>
      </c>
      <c r="V8" s="78" t="s">
        <v>123</v>
      </c>
      <c r="W8" s="78" t="s">
        <v>156</v>
      </c>
      <c r="X8" s="77" t="s">
        <v>83</v>
      </c>
      <c r="Y8" s="77" t="s">
        <v>83</v>
      </c>
      <c r="Z8" s="77" t="s">
        <v>83</v>
      </c>
      <c r="AA8" s="76" t="s">
        <v>296</v>
      </c>
      <c r="AB8" s="77" t="s">
        <v>83</v>
      </c>
    </row>
    <row r="9" spans="1:28" ht="72">
      <c r="A9" s="71"/>
      <c r="B9" s="82"/>
      <c r="C9" s="73"/>
      <c r="D9" s="73"/>
      <c r="E9" s="76"/>
      <c r="F9" s="76"/>
      <c r="G9" s="2" t="s">
        <v>114</v>
      </c>
      <c r="H9" s="76"/>
      <c r="I9" s="76"/>
      <c r="J9" s="76"/>
      <c r="K9" s="76"/>
      <c r="L9" s="76"/>
      <c r="M9" s="3">
        <v>6</v>
      </c>
      <c r="N9" s="3">
        <v>1</v>
      </c>
      <c r="O9" s="4">
        <f t="shared" si="0"/>
        <v>6</v>
      </c>
      <c r="P9" s="17" t="str">
        <f t="shared" si="1"/>
        <v>(M) MEDIO</v>
      </c>
      <c r="Q9" s="4">
        <v>10</v>
      </c>
      <c r="R9" s="4">
        <f t="shared" si="2"/>
        <v>60</v>
      </c>
      <c r="S9" s="20" t="str">
        <f t="shared" si="3"/>
        <v>III</v>
      </c>
      <c r="T9" s="18" t="str">
        <f t="shared" si="4"/>
        <v>Mejorable</v>
      </c>
      <c r="U9" s="5">
        <f t="shared" ref="U9:U13" si="5">5/5*100%</f>
        <v>1</v>
      </c>
      <c r="V9" s="78"/>
      <c r="W9" s="78"/>
      <c r="X9" s="77"/>
      <c r="Y9" s="77"/>
      <c r="Z9" s="77"/>
      <c r="AA9" s="76"/>
      <c r="AB9" s="77"/>
    </row>
    <row r="10" spans="1:28" ht="52.5" customHeight="1">
      <c r="A10" s="71"/>
      <c r="B10" s="82"/>
      <c r="C10" s="73"/>
      <c r="D10" s="73"/>
      <c r="E10" s="76"/>
      <c r="F10" s="76"/>
      <c r="G10" s="2" t="s">
        <v>49</v>
      </c>
      <c r="H10" s="76"/>
      <c r="I10" s="76"/>
      <c r="J10" s="76"/>
      <c r="K10" s="76"/>
      <c r="L10" s="76"/>
      <c r="M10" s="3">
        <v>2</v>
      </c>
      <c r="N10" s="3">
        <v>3</v>
      </c>
      <c r="O10" s="4">
        <f t="shared" si="0"/>
        <v>6</v>
      </c>
      <c r="P10" s="17" t="str">
        <f t="shared" si="1"/>
        <v>(M) MEDIO</v>
      </c>
      <c r="Q10" s="4">
        <v>25</v>
      </c>
      <c r="R10" s="4">
        <f t="shared" si="2"/>
        <v>150</v>
      </c>
      <c r="S10" s="20" t="str">
        <f t="shared" si="3"/>
        <v>II</v>
      </c>
      <c r="T10" s="18" t="str">
        <f t="shared" si="4"/>
        <v>Aceptable con control especifíco</v>
      </c>
      <c r="U10" s="5">
        <f t="shared" si="5"/>
        <v>1</v>
      </c>
      <c r="V10" s="78"/>
      <c r="W10" s="78"/>
      <c r="X10" s="77"/>
      <c r="Y10" s="77"/>
      <c r="Z10" s="77"/>
      <c r="AA10" s="76"/>
      <c r="AB10" s="77"/>
    </row>
    <row r="11" spans="1:28" ht="198">
      <c r="A11" s="71"/>
      <c r="B11" s="82"/>
      <c r="C11" s="73"/>
      <c r="D11" s="73"/>
      <c r="E11" s="76"/>
      <c r="F11" s="76"/>
      <c r="G11" s="2" t="s">
        <v>60</v>
      </c>
      <c r="H11" s="2" t="s">
        <v>61</v>
      </c>
      <c r="I11" s="2" t="s">
        <v>72</v>
      </c>
      <c r="J11" s="2" t="s">
        <v>103</v>
      </c>
      <c r="K11" s="2" t="s">
        <v>83</v>
      </c>
      <c r="L11" s="2" t="s">
        <v>105</v>
      </c>
      <c r="M11" s="3">
        <v>2</v>
      </c>
      <c r="N11" s="3">
        <v>2</v>
      </c>
      <c r="O11" s="4">
        <f t="shared" si="0"/>
        <v>4</v>
      </c>
      <c r="P11" s="17" t="str">
        <f t="shared" si="1"/>
        <v>(B) BAJO</v>
      </c>
      <c r="Q11" s="4">
        <v>25</v>
      </c>
      <c r="R11" s="4">
        <f t="shared" si="2"/>
        <v>100</v>
      </c>
      <c r="S11" s="20" t="str">
        <f t="shared" si="3"/>
        <v>III</v>
      </c>
      <c r="T11" s="18" t="str">
        <f t="shared" si="4"/>
        <v>Mejorable</v>
      </c>
      <c r="U11" s="5">
        <f t="shared" si="5"/>
        <v>1</v>
      </c>
      <c r="V11" s="3" t="s">
        <v>122</v>
      </c>
      <c r="W11" s="3" t="s">
        <v>156</v>
      </c>
      <c r="X11" s="11" t="s">
        <v>83</v>
      </c>
      <c r="Y11" s="11" t="s">
        <v>83</v>
      </c>
      <c r="Z11" s="11" t="s">
        <v>83</v>
      </c>
      <c r="AA11" s="3" t="s">
        <v>141</v>
      </c>
      <c r="AB11" s="3" t="s">
        <v>104</v>
      </c>
    </row>
    <row r="12" spans="1:28" ht="54" customHeight="1">
      <c r="A12" s="71"/>
      <c r="B12" s="82"/>
      <c r="C12" s="73"/>
      <c r="D12" s="73"/>
      <c r="E12" s="76"/>
      <c r="F12" s="76"/>
      <c r="G12" s="2" t="s">
        <v>78</v>
      </c>
      <c r="H12" s="76" t="s">
        <v>37</v>
      </c>
      <c r="I12" s="2" t="s">
        <v>79</v>
      </c>
      <c r="J12" s="2" t="s">
        <v>83</v>
      </c>
      <c r="K12" s="2" t="s">
        <v>83</v>
      </c>
      <c r="L12" s="2" t="s">
        <v>116</v>
      </c>
      <c r="M12" s="3">
        <v>2</v>
      </c>
      <c r="N12" s="3">
        <v>2</v>
      </c>
      <c r="O12" s="4">
        <f t="shared" si="0"/>
        <v>4</v>
      </c>
      <c r="P12" s="17" t="str">
        <f t="shared" si="1"/>
        <v>(B) BAJO</v>
      </c>
      <c r="Q12" s="4">
        <v>25</v>
      </c>
      <c r="R12" s="4">
        <f t="shared" si="2"/>
        <v>100</v>
      </c>
      <c r="S12" s="20" t="str">
        <f t="shared" si="3"/>
        <v>III</v>
      </c>
      <c r="T12" s="18" t="str">
        <f t="shared" si="4"/>
        <v>Mejorable</v>
      </c>
      <c r="U12" s="5">
        <f>5/5*100%</f>
        <v>1</v>
      </c>
      <c r="V12" s="3" t="s">
        <v>129</v>
      </c>
      <c r="W12" s="3" t="s">
        <v>156</v>
      </c>
      <c r="X12" s="11" t="s">
        <v>83</v>
      </c>
      <c r="Y12" s="11" t="s">
        <v>83</v>
      </c>
      <c r="Z12" s="11" t="s">
        <v>83</v>
      </c>
      <c r="AA12" s="2" t="s">
        <v>116</v>
      </c>
      <c r="AB12" s="3" t="s">
        <v>142</v>
      </c>
    </row>
    <row r="13" spans="1:28" ht="108">
      <c r="A13" s="71"/>
      <c r="B13" s="82"/>
      <c r="C13" s="73"/>
      <c r="D13" s="73"/>
      <c r="E13" s="76"/>
      <c r="F13" s="76"/>
      <c r="G13" s="2" t="s">
        <v>63</v>
      </c>
      <c r="H13" s="76"/>
      <c r="I13" s="2" t="s">
        <v>71</v>
      </c>
      <c r="J13" s="2" t="s">
        <v>83</v>
      </c>
      <c r="K13" s="2" t="s">
        <v>83</v>
      </c>
      <c r="L13" s="2" t="s">
        <v>117</v>
      </c>
      <c r="M13" s="3">
        <v>2</v>
      </c>
      <c r="N13" s="3">
        <v>1</v>
      </c>
      <c r="O13" s="4">
        <f t="shared" si="0"/>
        <v>2</v>
      </c>
      <c r="P13" s="17" t="str">
        <f t="shared" si="1"/>
        <v>(B) BAJO</v>
      </c>
      <c r="Q13" s="4">
        <v>25</v>
      </c>
      <c r="R13" s="4">
        <f t="shared" si="2"/>
        <v>50</v>
      </c>
      <c r="S13" s="20" t="str">
        <f t="shared" si="3"/>
        <v>III</v>
      </c>
      <c r="T13" s="18" t="str">
        <f t="shared" si="4"/>
        <v>Mejorable</v>
      </c>
      <c r="U13" s="5">
        <f t="shared" si="5"/>
        <v>1</v>
      </c>
      <c r="V13" s="3" t="s">
        <v>122</v>
      </c>
      <c r="W13" s="3" t="s">
        <v>156</v>
      </c>
      <c r="X13" s="11" t="s">
        <v>83</v>
      </c>
      <c r="Y13" s="11" t="s">
        <v>83</v>
      </c>
      <c r="Z13" s="11" t="s">
        <v>83</v>
      </c>
      <c r="AA13" s="2" t="s">
        <v>117</v>
      </c>
      <c r="AB13" s="11" t="s">
        <v>83</v>
      </c>
    </row>
    <row r="14" spans="1:28" ht="126">
      <c r="A14" s="71"/>
      <c r="B14" s="82"/>
      <c r="C14" s="73"/>
      <c r="D14" s="73"/>
      <c r="E14" s="76"/>
      <c r="F14" s="76"/>
      <c r="G14" s="2" t="s">
        <v>62</v>
      </c>
      <c r="H14" s="76"/>
      <c r="I14" s="2" t="s">
        <v>80</v>
      </c>
      <c r="J14" s="2" t="s">
        <v>119</v>
      </c>
      <c r="K14" s="2" t="s">
        <v>83</v>
      </c>
      <c r="L14" s="2" t="s">
        <v>118</v>
      </c>
      <c r="M14" s="3">
        <v>2</v>
      </c>
      <c r="N14" s="3">
        <v>2</v>
      </c>
      <c r="O14" s="4">
        <f t="shared" si="0"/>
        <v>4</v>
      </c>
      <c r="P14" s="17" t="str">
        <f t="shared" si="1"/>
        <v>(B) BAJO</v>
      </c>
      <c r="Q14" s="4">
        <v>25</v>
      </c>
      <c r="R14" s="4">
        <f t="shared" si="2"/>
        <v>100</v>
      </c>
      <c r="S14" s="20" t="str">
        <f t="shared" si="3"/>
        <v>III</v>
      </c>
      <c r="T14" s="18" t="str">
        <f t="shared" si="4"/>
        <v>Mejorable</v>
      </c>
      <c r="U14" s="5">
        <f>5/5*100%</f>
        <v>1</v>
      </c>
      <c r="V14" s="3" t="s">
        <v>80</v>
      </c>
      <c r="W14" s="3" t="s">
        <v>156</v>
      </c>
      <c r="X14" s="11" t="s">
        <v>83</v>
      </c>
      <c r="Y14" s="2" t="s">
        <v>119</v>
      </c>
      <c r="Z14" s="11" t="s">
        <v>83</v>
      </c>
      <c r="AA14" s="2" t="s">
        <v>117</v>
      </c>
      <c r="AB14" s="3" t="s">
        <v>143</v>
      </c>
    </row>
    <row r="15" spans="1:28" ht="216">
      <c r="A15" s="71"/>
      <c r="B15" s="82"/>
      <c r="C15" s="73"/>
      <c r="D15" s="73"/>
      <c r="E15" s="76"/>
      <c r="F15" s="76"/>
      <c r="G15" s="9" t="s">
        <v>81</v>
      </c>
      <c r="H15" s="76"/>
      <c r="I15" s="9" t="s">
        <v>106</v>
      </c>
      <c r="J15" s="2" t="s">
        <v>83</v>
      </c>
      <c r="K15" s="2" t="s">
        <v>100</v>
      </c>
      <c r="L15" s="2" t="s">
        <v>99</v>
      </c>
      <c r="M15" s="11">
        <v>2</v>
      </c>
      <c r="N15" s="11">
        <v>2</v>
      </c>
      <c r="O15" s="4">
        <f t="shared" si="0"/>
        <v>4</v>
      </c>
      <c r="P15" s="17" t="str">
        <f t="shared" si="1"/>
        <v>(B) BAJO</v>
      </c>
      <c r="Q15" s="4">
        <v>25</v>
      </c>
      <c r="R15" s="4">
        <f t="shared" si="2"/>
        <v>100</v>
      </c>
      <c r="S15" s="20" t="str">
        <f t="shared" si="3"/>
        <v>III</v>
      </c>
      <c r="T15" s="18" t="str">
        <f t="shared" si="4"/>
        <v>Mejorable</v>
      </c>
      <c r="U15" s="5">
        <f>5/5*100%</f>
        <v>1</v>
      </c>
      <c r="V15" s="11" t="s">
        <v>125</v>
      </c>
      <c r="W15" s="3" t="s">
        <v>156</v>
      </c>
      <c r="X15" s="11" t="s">
        <v>83</v>
      </c>
      <c r="Y15" s="11" t="s">
        <v>83</v>
      </c>
      <c r="Z15" s="11" t="s">
        <v>83</v>
      </c>
      <c r="AA15" s="2" t="s">
        <v>144</v>
      </c>
      <c r="AB15" s="11" t="s">
        <v>83</v>
      </c>
    </row>
    <row r="16" spans="1:28" ht="54">
      <c r="A16" s="71"/>
      <c r="B16" s="82"/>
      <c r="C16" s="73"/>
      <c r="D16" s="73"/>
      <c r="E16" s="76"/>
      <c r="F16" s="76"/>
      <c r="G16" s="9" t="s">
        <v>66</v>
      </c>
      <c r="H16" s="73" t="s">
        <v>53</v>
      </c>
      <c r="I16" s="73" t="s">
        <v>75</v>
      </c>
      <c r="J16" s="76" t="s">
        <v>102</v>
      </c>
      <c r="K16" s="76" t="s">
        <v>83</v>
      </c>
      <c r="L16" s="76" t="s">
        <v>109</v>
      </c>
      <c r="M16" s="11">
        <v>6</v>
      </c>
      <c r="N16" s="11">
        <v>2</v>
      </c>
      <c r="O16" s="4">
        <f t="shared" si="0"/>
        <v>12</v>
      </c>
      <c r="P16" s="17" t="str">
        <f t="shared" si="1"/>
        <v>(A) ALTO</v>
      </c>
      <c r="Q16" s="4">
        <v>25</v>
      </c>
      <c r="R16" s="4">
        <f t="shared" si="2"/>
        <v>300</v>
      </c>
      <c r="S16" s="20" t="str">
        <f t="shared" si="3"/>
        <v>II</v>
      </c>
      <c r="T16" s="18" t="str">
        <f t="shared" si="4"/>
        <v>Aceptable con control especifíco</v>
      </c>
      <c r="U16" s="5">
        <f>5/5*100%</f>
        <v>1</v>
      </c>
      <c r="V16" s="77" t="s">
        <v>126</v>
      </c>
      <c r="W16" s="77" t="s">
        <v>156</v>
      </c>
      <c r="X16" s="77" t="s">
        <v>83</v>
      </c>
      <c r="Y16" s="77" t="s">
        <v>83</v>
      </c>
      <c r="Z16" s="77" t="s">
        <v>83</v>
      </c>
      <c r="AA16" s="76" t="s">
        <v>145</v>
      </c>
      <c r="AB16" s="77" t="s">
        <v>136</v>
      </c>
    </row>
    <row r="17" spans="1:28" ht="54">
      <c r="A17" s="71"/>
      <c r="B17" s="82"/>
      <c r="C17" s="73"/>
      <c r="D17" s="73"/>
      <c r="E17" s="76"/>
      <c r="F17" s="76"/>
      <c r="G17" s="9" t="s">
        <v>65</v>
      </c>
      <c r="H17" s="73"/>
      <c r="I17" s="73"/>
      <c r="J17" s="76"/>
      <c r="K17" s="76"/>
      <c r="L17" s="76"/>
      <c r="M17" s="11">
        <v>6</v>
      </c>
      <c r="N17" s="11">
        <v>3</v>
      </c>
      <c r="O17" s="4">
        <f t="shared" si="0"/>
        <v>18</v>
      </c>
      <c r="P17" s="17" t="str">
        <f t="shared" si="1"/>
        <v>(A) ALTO</v>
      </c>
      <c r="Q17" s="4">
        <v>25</v>
      </c>
      <c r="R17" s="4">
        <f t="shared" si="2"/>
        <v>450</v>
      </c>
      <c r="S17" s="20" t="str">
        <f t="shared" si="3"/>
        <v>II</v>
      </c>
      <c r="T17" s="18" t="str">
        <f t="shared" si="4"/>
        <v>Aceptable con control especifíco</v>
      </c>
      <c r="U17" s="5">
        <f t="shared" ref="U17:U25" si="6">5/5*100%</f>
        <v>1</v>
      </c>
      <c r="V17" s="77"/>
      <c r="W17" s="77"/>
      <c r="X17" s="77"/>
      <c r="Y17" s="77"/>
      <c r="Z17" s="77"/>
      <c r="AA17" s="76"/>
      <c r="AB17" s="77"/>
    </row>
    <row r="18" spans="1:28" ht="39" customHeight="1">
      <c r="A18" s="71"/>
      <c r="B18" s="82"/>
      <c r="C18" s="73"/>
      <c r="D18" s="73"/>
      <c r="E18" s="76"/>
      <c r="F18" s="76"/>
      <c r="G18" s="73" t="s">
        <v>69</v>
      </c>
      <c r="H18" s="73"/>
      <c r="I18" s="73" t="s">
        <v>76</v>
      </c>
      <c r="J18" s="76" t="s">
        <v>108</v>
      </c>
      <c r="K18" s="76" t="s">
        <v>101</v>
      </c>
      <c r="L18" s="76" t="s">
        <v>110</v>
      </c>
      <c r="M18" s="77">
        <v>6</v>
      </c>
      <c r="N18" s="77">
        <v>3</v>
      </c>
      <c r="O18" s="77">
        <f t="shared" si="0"/>
        <v>18</v>
      </c>
      <c r="P18" s="83" t="str">
        <f t="shared" si="1"/>
        <v>(A) ALTO</v>
      </c>
      <c r="Q18" s="77">
        <v>25</v>
      </c>
      <c r="R18" s="77">
        <f t="shared" si="2"/>
        <v>450</v>
      </c>
      <c r="S18" s="79" t="str">
        <f t="shared" si="3"/>
        <v>II</v>
      </c>
      <c r="T18" s="80" t="str">
        <f t="shared" si="4"/>
        <v>Aceptable con control especifíco</v>
      </c>
      <c r="U18" s="81">
        <f t="shared" si="6"/>
        <v>1</v>
      </c>
      <c r="V18" s="77"/>
      <c r="W18" s="77" t="s">
        <v>156</v>
      </c>
      <c r="X18" s="77" t="s">
        <v>83</v>
      </c>
      <c r="Y18" s="77" t="s">
        <v>83</v>
      </c>
      <c r="Z18" s="77" t="s">
        <v>83</v>
      </c>
      <c r="AA18" s="76" t="s">
        <v>146</v>
      </c>
      <c r="AB18" s="77" t="s">
        <v>83</v>
      </c>
    </row>
    <row r="19" spans="1:28" ht="235.5" customHeight="1">
      <c r="A19" s="71"/>
      <c r="B19" s="82"/>
      <c r="C19" s="73"/>
      <c r="D19" s="73" t="s">
        <v>67</v>
      </c>
      <c r="E19" s="73" t="s">
        <v>135</v>
      </c>
      <c r="F19" s="73"/>
      <c r="G19" s="73"/>
      <c r="H19" s="73"/>
      <c r="I19" s="73"/>
      <c r="J19" s="76"/>
      <c r="K19" s="76"/>
      <c r="L19" s="76"/>
      <c r="M19" s="77"/>
      <c r="N19" s="77"/>
      <c r="O19" s="77"/>
      <c r="P19" s="83"/>
      <c r="Q19" s="77"/>
      <c r="R19" s="77"/>
      <c r="S19" s="79"/>
      <c r="T19" s="80"/>
      <c r="U19" s="81"/>
      <c r="V19" s="77"/>
      <c r="W19" s="77"/>
      <c r="X19" s="77"/>
      <c r="Y19" s="77"/>
      <c r="Z19" s="77"/>
      <c r="AA19" s="76"/>
      <c r="AB19" s="77"/>
    </row>
    <row r="20" spans="1:28" ht="378">
      <c r="A20" s="71"/>
      <c r="B20" s="82"/>
      <c r="C20" s="73"/>
      <c r="D20" s="73"/>
      <c r="E20" s="73"/>
      <c r="F20" s="73"/>
      <c r="G20" s="9" t="s">
        <v>68</v>
      </c>
      <c r="H20" s="9" t="s">
        <v>51</v>
      </c>
      <c r="I20" s="9" t="s">
        <v>107</v>
      </c>
      <c r="J20" s="9" t="s">
        <v>83</v>
      </c>
      <c r="K20" s="9" t="s">
        <v>35</v>
      </c>
      <c r="L20" s="2" t="s">
        <v>120</v>
      </c>
      <c r="M20" s="11">
        <v>2</v>
      </c>
      <c r="N20" s="11">
        <v>3</v>
      </c>
      <c r="O20" s="11">
        <f t="shared" ref="O20:O25" si="7">M20*N20</f>
        <v>6</v>
      </c>
      <c r="P20" s="17" t="str">
        <f t="shared" si="1"/>
        <v>(M) MEDIO</v>
      </c>
      <c r="Q20" s="4">
        <v>25</v>
      </c>
      <c r="R20" s="11">
        <f t="shared" ref="R20:R25" si="8">O20*Q20</f>
        <v>150</v>
      </c>
      <c r="S20" s="20" t="str">
        <f t="shared" si="3"/>
        <v>II</v>
      </c>
      <c r="T20" s="18" t="str">
        <f t="shared" si="4"/>
        <v>Aceptable con control especifíco</v>
      </c>
      <c r="U20" s="5">
        <f t="shared" si="6"/>
        <v>1</v>
      </c>
      <c r="V20" s="11" t="s">
        <v>124</v>
      </c>
      <c r="W20" s="11" t="s">
        <v>156</v>
      </c>
      <c r="X20" s="11" t="s">
        <v>83</v>
      </c>
      <c r="Y20" s="11" t="s">
        <v>83</v>
      </c>
      <c r="Z20" s="11" t="s">
        <v>83</v>
      </c>
      <c r="AA20" s="2" t="s">
        <v>148</v>
      </c>
      <c r="AB20" s="11" t="s">
        <v>147</v>
      </c>
    </row>
    <row r="21" spans="1:28" ht="342">
      <c r="A21" s="71"/>
      <c r="B21" s="82"/>
      <c r="C21" s="73"/>
      <c r="D21" s="9" t="s">
        <v>57</v>
      </c>
      <c r="E21" s="9" t="s">
        <v>135</v>
      </c>
      <c r="F21" s="9"/>
      <c r="G21" s="9" t="s">
        <v>47</v>
      </c>
      <c r="H21" s="9" t="s">
        <v>37</v>
      </c>
      <c r="I21" s="9" t="s">
        <v>71</v>
      </c>
      <c r="J21" s="2" t="s">
        <v>121</v>
      </c>
      <c r="K21" s="2" t="s">
        <v>88</v>
      </c>
      <c r="L21" s="2" t="s">
        <v>87</v>
      </c>
      <c r="M21" s="11">
        <v>2</v>
      </c>
      <c r="N21" s="11">
        <v>1</v>
      </c>
      <c r="O21" s="11">
        <f t="shared" si="7"/>
        <v>2</v>
      </c>
      <c r="P21" s="17" t="str">
        <f t="shared" si="1"/>
        <v>(B) BAJO</v>
      </c>
      <c r="Q21" s="4">
        <v>25</v>
      </c>
      <c r="R21" s="11">
        <f t="shared" si="8"/>
        <v>50</v>
      </c>
      <c r="S21" s="20" t="str">
        <f t="shared" si="3"/>
        <v>III</v>
      </c>
      <c r="T21" s="18" t="str">
        <f t="shared" si="4"/>
        <v>Mejorable</v>
      </c>
      <c r="U21" s="5">
        <f t="shared" si="6"/>
        <v>1</v>
      </c>
      <c r="V21" s="11" t="s">
        <v>122</v>
      </c>
      <c r="W21" s="11" t="s">
        <v>156</v>
      </c>
      <c r="X21" s="11" t="s">
        <v>83</v>
      </c>
      <c r="Y21" s="11" t="s">
        <v>83</v>
      </c>
      <c r="Z21" s="11" t="s">
        <v>121</v>
      </c>
      <c r="AA21" s="2" t="s">
        <v>149</v>
      </c>
      <c r="AB21" s="11" t="s">
        <v>83</v>
      </c>
    </row>
    <row r="22" spans="1:28" ht="409.5">
      <c r="A22" s="71"/>
      <c r="B22" s="82"/>
      <c r="C22" s="73"/>
      <c r="D22" s="73" t="s">
        <v>58</v>
      </c>
      <c r="E22" s="73" t="s">
        <v>135</v>
      </c>
      <c r="F22" s="73"/>
      <c r="G22" s="9" t="s">
        <v>56</v>
      </c>
      <c r="H22" s="9" t="s">
        <v>43</v>
      </c>
      <c r="I22" s="9" t="s">
        <v>73</v>
      </c>
      <c r="J22" s="2" t="s">
        <v>84</v>
      </c>
      <c r="K22" s="2" t="s">
        <v>86</v>
      </c>
      <c r="L22" s="2" t="s">
        <v>98</v>
      </c>
      <c r="M22" s="11">
        <v>2</v>
      </c>
      <c r="N22" s="11">
        <v>1</v>
      </c>
      <c r="O22" s="11">
        <f t="shared" si="7"/>
        <v>2</v>
      </c>
      <c r="P22" s="17" t="str">
        <f t="shared" si="1"/>
        <v>(B) BAJO</v>
      </c>
      <c r="Q22" s="4">
        <v>25</v>
      </c>
      <c r="R22" s="11">
        <f t="shared" si="8"/>
        <v>50</v>
      </c>
      <c r="S22" s="20" t="str">
        <f t="shared" si="3"/>
        <v>III</v>
      </c>
      <c r="T22" s="18" t="str">
        <f t="shared" si="4"/>
        <v>Mejorable</v>
      </c>
      <c r="U22" s="5">
        <f t="shared" si="6"/>
        <v>1</v>
      </c>
      <c r="V22" s="11" t="s">
        <v>130</v>
      </c>
      <c r="W22" s="11" t="s">
        <v>156</v>
      </c>
      <c r="X22" s="11" t="s">
        <v>83</v>
      </c>
      <c r="Y22" s="11" t="s">
        <v>83</v>
      </c>
      <c r="Z22" s="2" t="s">
        <v>84</v>
      </c>
      <c r="AA22" s="2" t="s">
        <v>150</v>
      </c>
      <c r="AB22" s="11" t="s">
        <v>85</v>
      </c>
    </row>
    <row r="23" spans="1:28" ht="162">
      <c r="A23" s="71"/>
      <c r="B23" s="82"/>
      <c r="C23" s="73"/>
      <c r="D23" s="73"/>
      <c r="E23" s="73"/>
      <c r="F23" s="73"/>
      <c r="G23" s="9" t="s">
        <v>38</v>
      </c>
      <c r="H23" s="73" t="s">
        <v>44</v>
      </c>
      <c r="I23" s="9" t="s">
        <v>82</v>
      </c>
      <c r="J23" s="2" t="s">
        <v>83</v>
      </c>
      <c r="K23" s="2" t="s">
        <v>89</v>
      </c>
      <c r="L23" s="2" t="s">
        <v>159</v>
      </c>
      <c r="M23" s="11">
        <v>2</v>
      </c>
      <c r="N23" s="11">
        <v>1</v>
      </c>
      <c r="O23" s="11">
        <f t="shared" si="7"/>
        <v>2</v>
      </c>
      <c r="P23" s="17" t="str">
        <f t="shared" si="1"/>
        <v>(B) BAJO</v>
      </c>
      <c r="Q23" s="4">
        <v>10</v>
      </c>
      <c r="R23" s="11">
        <f t="shared" si="8"/>
        <v>20</v>
      </c>
      <c r="S23" s="20" t="str">
        <f t="shared" si="3"/>
        <v>IV</v>
      </c>
      <c r="T23" s="18" t="str">
        <f t="shared" si="4"/>
        <v>Aceptable</v>
      </c>
      <c r="U23" s="5">
        <f t="shared" si="6"/>
        <v>1</v>
      </c>
      <c r="V23" s="11" t="s">
        <v>131</v>
      </c>
      <c r="W23" s="11" t="s">
        <v>156</v>
      </c>
      <c r="X23" s="11" t="s">
        <v>83</v>
      </c>
      <c r="Y23" s="11" t="s">
        <v>83</v>
      </c>
      <c r="Z23" s="11" t="s">
        <v>83</v>
      </c>
      <c r="AA23" s="2" t="s">
        <v>151</v>
      </c>
      <c r="AB23" s="11" t="s">
        <v>90</v>
      </c>
    </row>
    <row r="24" spans="1:28" ht="252">
      <c r="A24" s="71"/>
      <c r="B24" s="82"/>
      <c r="C24" s="73"/>
      <c r="D24" s="73"/>
      <c r="E24" s="73"/>
      <c r="F24" s="73"/>
      <c r="G24" s="9" t="s">
        <v>40</v>
      </c>
      <c r="H24" s="73"/>
      <c r="I24" s="9" t="s">
        <v>74</v>
      </c>
      <c r="J24" s="2" t="s">
        <v>92</v>
      </c>
      <c r="K24" s="2" t="s">
        <v>91</v>
      </c>
      <c r="L24" s="2" t="s">
        <v>97</v>
      </c>
      <c r="M24" s="11">
        <v>2</v>
      </c>
      <c r="N24" s="11">
        <v>1</v>
      </c>
      <c r="O24" s="11">
        <f t="shared" si="7"/>
        <v>2</v>
      </c>
      <c r="P24" s="17" t="str">
        <f t="shared" si="1"/>
        <v>(B) BAJO</v>
      </c>
      <c r="Q24" s="4">
        <v>10</v>
      </c>
      <c r="R24" s="11">
        <f t="shared" si="8"/>
        <v>20</v>
      </c>
      <c r="S24" s="20" t="str">
        <f t="shared" si="3"/>
        <v>IV</v>
      </c>
      <c r="T24" s="18" t="str">
        <f t="shared" si="4"/>
        <v>Aceptable</v>
      </c>
      <c r="U24" s="5">
        <f t="shared" si="6"/>
        <v>1</v>
      </c>
      <c r="V24" s="11" t="s">
        <v>131</v>
      </c>
      <c r="W24" s="11" t="s">
        <v>156</v>
      </c>
      <c r="X24" s="11" t="s">
        <v>83</v>
      </c>
      <c r="Y24" s="11" t="s">
        <v>83</v>
      </c>
      <c r="Z24" s="2" t="s">
        <v>92</v>
      </c>
      <c r="AA24" s="2" t="s">
        <v>152</v>
      </c>
      <c r="AB24" s="11" t="s">
        <v>83</v>
      </c>
    </row>
    <row r="25" spans="1:28" ht="288">
      <c r="A25" s="71"/>
      <c r="B25" s="82"/>
      <c r="C25" s="73"/>
      <c r="D25" s="73"/>
      <c r="E25" s="73"/>
      <c r="F25" s="73"/>
      <c r="G25" s="9" t="s">
        <v>41</v>
      </c>
      <c r="H25" s="9" t="s">
        <v>45</v>
      </c>
      <c r="I25" s="9" t="s">
        <v>132</v>
      </c>
      <c r="J25" s="2" t="s">
        <v>94</v>
      </c>
      <c r="K25" s="2" t="s">
        <v>93</v>
      </c>
      <c r="L25" s="2" t="s">
        <v>96</v>
      </c>
      <c r="M25" s="11">
        <v>2</v>
      </c>
      <c r="N25" s="11">
        <v>1</v>
      </c>
      <c r="O25" s="11">
        <f t="shared" si="7"/>
        <v>2</v>
      </c>
      <c r="P25" s="17" t="str">
        <f t="shared" si="1"/>
        <v>(B) BAJO</v>
      </c>
      <c r="Q25" s="4">
        <v>25</v>
      </c>
      <c r="R25" s="11">
        <f t="shared" si="8"/>
        <v>50</v>
      </c>
      <c r="S25" s="20" t="str">
        <f t="shared" si="3"/>
        <v>III</v>
      </c>
      <c r="T25" s="18" t="str">
        <f t="shared" si="4"/>
        <v>Mejorable</v>
      </c>
      <c r="U25" s="5">
        <f t="shared" si="6"/>
        <v>1</v>
      </c>
      <c r="V25" s="11" t="s">
        <v>128</v>
      </c>
      <c r="W25" s="11" t="s">
        <v>156</v>
      </c>
      <c r="X25" s="11" t="s">
        <v>83</v>
      </c>
      <c r="Y25" s="11" t="s">
        <v>83</v>
      </c>
      <c r="Z25" s="2" t="s">
        <v>94</v>
      </c>
      <c r="AA25" s="2" t="s">
        <v>153</v>
      </c>
      <c r="AB25" s="11" t="s">
        <v>83</v>
      </c>
    </row>
    <row r="26" spans="1:28" ht="252">
      <c r="A26" s="71"/>
      <c r="B26" s="75" t="s">
        <v>267</v>
      </c>
      <c r="C26" s="74" t="s">
        <v>265</v>
      </c>
      <c r="D26" s="74" t="s">
        <v>257</v>
      </c>
      <c r="E26" s="74" t="s">
        <v>135</v>
      </c>
      <c r="F26" s="73"/>
      <c r="G26" s="9" t="s">
        <v>266</v>
      </c>
      <c r="H26" s="7" t="s">
        <v>39</v>
      </c>
      <c r="I26" s="7" t="s">
        <v>251</v>
      </c>
      <c r="J26" s="7" t="s">
        <v>250</v>
      </c>
      <c r="K26" s="9" t="s">
        <v>83</v>
      </c>
      <c r="L26" s="9" t="s">
        <v>249</v>
      </c>
      <c r="M26" s="6">
        <v>2</v>
      </c>
      <c r="N26" s="6">
        <v>3</v>
      </c>
      <c r="O26" s="6">
        <v>6</v>
      </c>
      <c r="P26" s="17" t="str">
        <f>IF(O26&lt;2,"O",IF(O26&lt;=4,"(B) BAJO",IF(O26&lt;=8,"(M) MEDIO",IF(O26&lt;=20,"(A) ALTO","(MA) MUY ALTO"))))</f>
        <v>(M) MEDIO</v>
      </c>
      <c r="Q26" s="6">
        <v>10</v>
      </c>
      <c r="R26" s="6">
        <v>60</v>
      </c>
      <c r="S26" s="13" t="s">
        <v>174</v>
      </c>
      <c r="T26" s="8" t="s">
        <v>173</v>
      </c>
      <c r="U26" s="14">
        <f>10/10*100%</f>
        <v>1</v>
      </c>
      <c r="V26" s="9" t="s">
        <v>248</v>
      </c>
      <c r="W26" s="9" t="s">
        <v>158</v>
      </c>
      <c r="X26" s="9" t="s">
        <v>83</v>
      </c>
      <c r="Y26" s="9" t="s">
        <v>83</v>
      </c>
      <c r="Z26" s="9" t="s">
        <v>247</v>
      </c>
      <c r="AA26" s="9" t="s">
        <v>246</v>
      </c>
      <c r="AB26" s="9" t="s">
        <v>245</v>
      </c>
    </row>
    <row r="27" spans="1:28" ht="54">
      <c r="A27" s="71"/>
      <c r="B27" s="75"/>
      <c r="C27" s="74"/>
      <c r="D27" s="74"/>
      <c r="E27" s="74"/>
      <c r="F27" s="73"/>
      <c r="G27" s="2" t="s">
        <v>59</v>
      </c>
      <c r="H27" s="76" t="s">
        <v>36</v>
      </c>
      <c r="I27" s="76" t="s">
        <v>77</v>
      </c>
      <c r="J27" s="76" t="s">
        <v>115</v>
      </c>
      <c r="K27" s="76" t="s">
        <v>95</v>
      </c>
      <c r="L27" s="76" t="s">
        <v>295</v>
      </c>
      <c r="M27" s="36">
        <v>6</v>
      </c>
      <c r="N27" s="35">
        <v>3</v>
      </c>
      <c r="O27" s="35">
        <f t="shared" ref="O27:O29" si="9">M27*N27</f>
        <v>18</v>
      </c>
      <c r="P27" s="38" t="str">
        <f t="shared" ref="P27" si="10">IF(O27&lt;2,"O",IF(O27&lt;=4,"(B) BAJO",IF(O27&lt;=8,"(M) MEDIO",IF(O27&lt;=20,"(A) ALTO","(MA) MUY ALTO"))))</f>
        <v>(A) ALTO</v>
      </c>
      <c r="Q27" s="35">
        <v>25</v>
      </c>
      <c r="R27" s="35">
        <f>O27*Q27</f>
        <v>450</v>
      </c>
      <c r="S27" s="37" t="str">
        <f t="shared" ref="S27:S29" si="11">IF(R27&lt;20,"O",IF(R27&lt;=20,"IV",IF(R27&lt;=120,"III",IF(R27&lt;=500,"II",IF(R27&lt;=500,"I")))))</f>
        <v>II</v>
      </c>
      <c r="T27" s="19" t="str">
        <f t="shared" ref="T27" si="12">IF(S27="I","No aceptable",IF(S27="II","Aceptable con control especifíco",IF(S27="III","Mejorable",IF(S27="IV","Aceptable"))))</f>
        <v>Aceptable con control especifíco</v>
      </c>
      <c r="U27" s="14">
        <f>10/10*100%</f>
        <v>1</v>
      </c>
      <c r="V27" s="78" t="s">
        <v>123</v>
      </c>
      <c r="W27" s="73" t="s">
        <v>158</v>
      </c>
      <c r="X27" s="77" t="s">
        <v>83</v>
      </c>
      <c r="Y27" s="77" t="s">
        <v>83</v>
      </c>
      <c r="Z27" s="77" t="s">
        <v>83</v>
      </c>
      <c r="AA27" s="76" t="s">
        <v>296</v>
      </c>
      <c r="AB27" s="77" t="s">
        <v>83</v>
      </c>
    </row>
    <row r="28" spans="1:28" ht="72">
      <c r="A28" s="71"/>
      <c r="B28" s="75"/>
      <c r="C28" s="74"/>
      <c r="D28" s="74"/>
      <c r="E28" s="74"/>
      <c r="F28" s="73"/>
      <c r="G28" s="2" t="s">
        <v>114</v>
      </c>
      <c r="H28" s="76"/>
      <c r="I28" s="76"/>
      <c r="J28" s="76"/>
      <c r="K28" s="76"/>
      <c r="L28" s="76"/>
      <c r="M28" s="36">
        <v>2</v>
      </c>
      <c r="N28" s="35">
        <v>4</v>
      </c>
      <c r="O28" s="35">
        <f t="shared" si="9"/>
        <v>8</v>
      </c>
      <c r="P28" s="17" t="str">
        <f>IF(O28&lt;2,"O",IF(O28&lt;=4,"(B) BAJO",IF(O28&lt;=8,"(M) MEDIO",IF(O28&lt;=20,"(A) ALTO","(MA) MUY ALTO"))))</f>
        <v>(M) MEDIO</v>
      </c>
      <c r="Q28" s="35">
        <v>10</v>
      </c>
      <c r="R28" s="35">
        <f t="shared" ref="R28:R29" si="13">O28*Q28</f>
        <v>80</v>
      </c>
      <c r="S28" s="37" t="str">
        <f t="shared" si="11"/>
        <v>III</v>
      </c>
      <c r="T28" s="18" t="str">
        <f>IF(S28="I","No aceptable",IF(S28="II","Aceptable con control especifíco",IF(S28="III","Mejorable",IF(S28="IV","Aceptable"))))</f>
        <v>Mejorable</v>
      </c>
      <c r="U28" s="14">
        <f>10/10*100%</f>
        <v>1</v>
      </c>
      <c r="V28" s="78"/>
      <c r="W28" s="73"/>
      <c r="X28" s="77"/>
      <c r="Y28" s="77"/>
      <c r="Z28" s="77"/>
      <c r="AA28" s="76"/>
      <c r="AB28" s="77"/>
    </row>
    <row r="29" spans="1:28" ht="213" customHeight="1">
      <c r="A29" s="71"/>
      <c r="B29" s="75"/>
      <c r="C29" s="74"/>
      <c r="D29" s="74"/>
      <c r="E29" s="74"/>
      <c r="F29" s="73"/>
      <c r="G29" s="2" t="s">
        <v>49</v>
      </c>
      <c r="H29" s="76"/>
      <c r="I29" s="76"/>
      <c r="J29" s="76"/>
      <c r="K29" s="76"/>
      <c r="L29" s="76"/>
      <c r="M29" s="36">
        <v>6</v>
      </c>
      <c r="N29" s="35">
        <v>3</v>
      </c>
      <c r="O29" s="35">
        <f t="shared" si="9"/>
        <v>18</v>
      </c>
      <c r="P29" s="17" t="str">
        <f>IF(O29&lt;2,"O",IF(O29&lt;=4,"(B) BAJO",IF(O29&lt;=8,"(M) MEDIO",IF(O29&lt;=20,"(A) ALTO","(MA) MUY ALTO"))))</f>
        <v>(A) ALTO</v>
      </c>
      <c r="Q29" s="35">
        <v>25</v>
      </c>
      <c r="R29" s="35">
        <f t="shared" si="13"/>
        <v>450</v>
      </c>
      <c r="S29" s="37" t="str">
        <f t="shared" si="11"/>
        <v>II</v>
      </c>
      <c r="T29" s="18" t="str">
        <f>IF(S29="I","No aceptable",IF(S29="II","Aceptable con control especifíco",IF(S29="III","Mejorable",IF(S29="IV","Aceptable"))))</f>
        <v>Aceptable con control especifíco</v>
      </c>
      <c r="U29" s="14">
        <f>10/10*100%</f>
        <v>1</v>
      </c>
      <c r="V29" s="78"/>
      <c r="W29" s="73"/>
      <c r="X29" s="77"/>
      <c r="Y29" s="77"/>
      <c r="Z29" s="77"/>
      <c r="AA29" s="76"/>
      <c r="AB29" s="77"/>
    </row>
    <row r="30" spans="1:28" ht="180">
      <c r="A30" s="71"/>
      <c r="B30" s="75"/>
      <c r="C30" s="74"/>
      <c r="D30" s="74"/>
      <c r="E30" s="74"/>
      <c r="F30" s="73"/>
      <c r="G30" s="7" t="s">
        <v>258</v>
      </c>
      <c r="H30" s="10" t="s">
        <v>51</v>
      </c>
      <c r="I30" s="10" t="s">
        <v>235</v>
      </c>
      <c r="J30" s="9" t="s">
        <v>83</v>
      </c>
      <c r="K30" s="9" t="s">
        <v>83</v>
      </c>
      <c r="L30" s="10" t="s">
        <v>234</v>
      </c>
      <c r="M30" s="6">
        <v>2</v>
      </c>
      <c r="N30" s="6">
        <v>3</v>
      </c>
      <c r="O30" s="6">
        <v>6</v>
      </c>
      <c r="P30" s="12" t="s">
        <v>175</v>
      </c>
      <c r="Q30" s="6">
        <v>10</v>
      </c>
      <c r="R30" s="6">
        <v>60</v>
      </c>
      <c r="S30" s="13" t="s">
        <v>174</v>
      </c>
      <c r="T30" s="8" t="s">
        <v>173</v>
      </c>
      <c r="U30" s="14">
        <f>7/10*100%</f>
        <v>0.7</v>
      </c>
      <c r="V30" s="9" t="s">
        <v>233</v>
      </c>
      <c r="W30" s="9" t="s">
        <v>158</v>
      </c>
      <c r="X30" s="9" t="s">
        <v>83</v>
      </c>
      <c r="Y30" s="9" t="s">
        <v>83</v>
      </c>
      <c r="Z30" s="9" t="s">
        <v>83</v>
      </c>
      <c r="AA30" s="9" t="s">
        <v>232</v>
      </c>
      <c r="AB30" s="9" t="s">
        <v>231</v>
      </c>
    </row>
    <row r="31" spans="1:28" ht="378">
      <c r="A31" s="71"/>
      <c r="B31" s="75"/>
      <c r="C31" s="74"/>
      <c r="D31" s="74"/>
      <c r="E31" s="74"/>
      <c r="F31" s="73"/>
      <c r="G31" s="9" t="s">
        <v>259</v>
      </c>
      <c r="H31" s="9" t="s">
        <v>51</v>
      </c>
      <c r="I31" s="9" t="s">
        <v>107</v>
      </c>
      <c r="J31" s="9" t="s">
        <v>83</v>
      </c>
      <c r="K31" s="9" t="s">
        <v>35</v>
      </c>
      <c r="L31" s="2" t="s">
        <v>120</v>
      </c>
      <c r="M31" s="36">
        <v>6</v>
      </c>
      <c r="N31" s="35">
        <v>3</v>
      </c>
      <c r="O31" s="35">
        <f t="shared" ref="O31" si="14">M31*N31</f>
        <v>18</v>
      </c>
      <c r="P31" s="38" t="str">
        <f t="shared" ref="P31" si="15">IF(O31&lt;2,"O",IF(O31&lt;=4,"(B) BAJO",IF(O31&lt;=8,"(M) MEDIO",IF(O31&lt;=20,"(A) ALTO","(MA) MUY ALTO"))))</f>
        <v>(A) ALTO</v>
      </c>
      <c r="Q31" s="35">
        <v>25</v>
      </c>
      <c r="R31" s="35">
        <f>O31*Q31</f>
        <v>450</v>
      </c>
      <c r="S31" s="39" t="str">
        <f t="shared" ref="S31" si="16">IF(R31&lt;20,"O",IF(R31&lt;=20,"IV",IF(R31&lt;=120,"III",IF(R31&lt;=500,"II",IF(R31&lt;=500,"I")))))</f>
        <v>II</v>
      </c>
      <c r="T31" s="19" t="str">
        <f t="shared" ref="T31" si="17">IF(S31="I","No aceptable",IF(S31="II","Aceptable con control especifíco",IF(S31="III","Mejorable",IF(S31="IV","Aceptable"))))</f>
        <v>Aceptable con control especifíco</v>
      </c>
      <c r="U31" s="40">
        <f t="shared" ref="U31" si="18">3/3*100%</f>
        <v>1</v>
      </c>
      <c r="V31" s="35" t="s">
        <v>124</v>
      </c>
      <c r="W31" s="9" t="s">
        <v>158</v>
      </c>
      <c r="X31" s="11" t="s">
        <v>83</v>
      </c>
      <c r="Y31" s="11" t="s">
        <v>83</v>
      </c>
      <c r="Z31" s="11" t="s">
        <v>83</v>
      </c>
      <c r="AA31" s="2" t="s">
        <v>148</v>
      </c>
      <c r="AB31" s="11" t="s">
        <v>147</v>
      </c>
    </row>
    <row r="32" spans="1:28" ht="288">
      <c r="A32" s="71"/>
      <c r="B32" s="75"/>
      <c r="C32" s="74"/>
      <c r="D32" s="74"/>
      <c r="E32" s="74"/>
      <c r="F32" s="73"/>
      <c r="G32" s="21" t="s">
        <v>230</v>
      </c>
      <c r="H32" s="7" t="s">
        <v>42</v>
      </c>
      <c r="I32" s="21" t="s">
        <v>75</v>
      </c>
      <c r="J32" s="9" t="s">
        <v>102</v>
      </c>
      <c r="K32" s="74" t="s">
        <v>253</v>
      </c>
      <c r="L32" s="73" t="s">
        <v>109</v>
      </c>
      <c r="M32" s="6">
        <v>2</v>
      </c>
      <c r="N32" s="6">
        <v>4</v>
      </c>
      <c r="O32" s="6">
        <v>8</v>
      </c>
      <c r="P32" s="12" t="s">
        <v>175</v>
      </c>
      <c r="Q32" s="6">
        <v>25</v>
      </c>
      <c r="R32" s="6">
        <v>200</v>
      </c>
      <c r="S32" s="13" t="s">
        <v>164</v>
      </c>
      <c r="T32" s="8" t="s">
        <v>163</v>
      </c>
      <c r="U32" s="14">
        <f>10/10*100%</f>
        <v>1</v>
      </c>
      <c r="V32" s="9" t="s">
        <v>226</v>
      </c>
      <c r="W32" s="9" t="s">
        <v>158</v>
      </c>
      <c r="X32" s="9" t="s">
        <v>83</v>
      </c>
      <c r="Y32" s="9" t="s">
        <v>83</v>
      </c>
      <c r="Z32" s="9" t="s">
        <v>229</v>
      </c>
      <c r="AA32" s="9" t="s">
        <v>228</v>
      </c>
      <c r="AB32" s="9" t="s">
        <v>136</v>
      </c>
    </row>
    <row r="33" spans="1:28" ht="288">
      <c r="A33" s="71"/>
      <c r="B33" s="75"/>
      <c r="C33" s="74"/>
      <c r="D33" s="74"/>
      <c r="E33" s="74"/>
      <c r="F33" s="73"/>
      <c r="G33" s="7" t="s">
        <v>227</v>
      </c>
      <c r="H33" s="7" t="s">
        <v>42</v>
      </c>
      <c r="I33" s="21" t="s">
        <v>254</v>
      </c>
      <c r="J33" s="9" t="s">
        <v>108</v>
      </c>
      <c r="K33" s="74"/>
      <c r="L33" s="73"/>
      <c r="M33" s="6">
        <v>2</v>
      </c>
      <c r="N33" s="6">
        <v>4</v>
      </c>
      <c r="O33" s="6">
        <v>8</v>
      </c>
      <c r="P33" s="12" t="s">
        <v>175</v>
      </c>
      <c r="Q33" s="6">
        <v>25</v>
      </c>
      <c r="R33" s="6">
        <v>200</v>
      </c>
      <c r="S33" s="13" t="s">
        <v>164</v>
      </c>
      <c r="T33" s="8" t="s">
        <v>163</v>
      </c>
      <c r="U33" s="14">
        <f>2/10*100%</f>
        <v>0.2</v>
      </c>
      <c r="V33" s="9" t="s">
        <v>226</v>
      </c>
      <c r="W33" s="9" t="s">
        <v>158</v>
      </c>
      <c r="X33" s="9" t="s">
        <v>83</v>
      </c>
      <c r="Y33" s="9" t="s">
        <v>83</v>
      </c>
      <c r="Z33" s="9" t="s">
        <v>225</v>
      </c>
      <c r="AA33" s="9" t="s">
        <v>224</v>
      </c>
      <c r="AB33" s="9" t="s">
        <v>136</v>
      </c>
    </row>
    <row r="34" spans="1:28" ht="252" customHeight="1">
      <c r="A34" s="71"/>
      <c r="B34" s="75"/>
      <c r="C34" s="74"/>
      <c r="D34" s="74"/>
      <c r="E34" s="74"/>
      <c r="F34" s="73"/>
      <c r="G34" s="7" t="s">
        <v>261</v>
      </c>
      <c r="H34" s="10" t="s">
        <v>36</v>
      </c>
      <c r="I34" s="21" t="s">
        <v>223</v>
      </c>
      <c r="J34" s="9" t="s">
        <v>83</v>
      </c>
      <c r="K34" s="9" t="s">
        <v>222</v>
      </c>
      <c r="L34" s="9" t="s">
        <v>221</v>
      </c>
      <c r="M34" s="6">
        <v>2</v>
      </c>
      <c r="N34" s="6">
        <v>3</v>
      </c>
      <c r="O34" s="6">
        <v>6</v>
      </c>
      <c r="P34" s="12" t="s">
        <v>175</v>
      </c>
      <c r="Q34" s="6">
        <v>10</v>
      </c>
      <c r="R34" s="6">
        <v>60</v>
      </c>
      <c r="S34" s="13" t="s">
        <v>174</v>
      </c>
      <c r="T34" s="8" t="s">
        <v>173</v>
      </c>
      <c r="U34" s="14">
        <f t="shared" ref="U34:U40" si="19">10/10*100%</f>
        <v>1</v>
      </c>
      <c r="V34" s="9" t="s">
        <v>220</v>
      </c>
      <c r="W34" s="9" t="s">
        <v>158</v>
      </c>
      <c r="X34" s="9" t="s">
        <v>83</v>
      </c>
      <c r="Y34" s="9" t="s">
        <v>83</v>
      </c>
      <c r="Z34" s="9" t="s">
        <v>83</v>
      </c>
      <c r="AA34" s="9" t="s">
        <v>140</v>
      </c>
      <c r="AB34" s="9" t="s">
        <v>83</v>
      </c>
    </row>
    <row r="35" spans="1:28" ht="180">
      <c r="A35" s="71"/>
      <c r="B35" s="75"/>
      <c r="C35" s="74"/>
      <c r="D35" s="74"/>
      <c r="E35" s="74"/>
      <c r="F35" s="73"/>
      <c r="G35" s="7" t="s">
        <v>219</v>
      </c>
      <c r="H35" s="10" t="s">
        <v>272</v>
      </c>
      <c r="I35" s="7" t="s">
        <v>218</v>
      </c>
      <c r="J35" s="9" t="s">
        <v>83</v>
      </c>
      <c r="K35" s="9" t="s">
        <v>83</v>
      </c>
      <c r="L35" s="9" t="s">
        <v>217</v>
      </c>
      <c r="M35" s="6">
        <v>6</v>
      </c>
      <c r="N35" s="6">
        <v>3</v>
      </c>
      <c r="O35" s="6">
        <v>18</v>
      </c>
      <c r="P35" s="12" t="s">
        <v>165</v>
      </c>
      <c r="Q35" s="6">
        <v>10</v>
      </c>
      <c r="R35" s="6">
        <v>180</v>
      </c>
      <c r="S35" s="13" t="s">
        <v>164</v>
      </c>
      <c r="T35" s="8" t="s">
        <v>163</v>
      </c>
      <c r="U35" s="14">
        <f t="shared" si="19"/>
        <v>1</v>
      </c>
      <c r="V35" s="9" t="s">
        <v>216</v>
      </c>
      <c r="W35" s="9" t="s">
        <v>158</v>
      </c>
      <c r="X35" s="9" t="s">
        <v>83</v>
      </c>
      <c r="Y35" s="9" t="s">
        <v>83</v>
      </c>
      <c r="Z35" s="9" t="s">
        <v>215</v>
      </c>
      <c r="AA35" s="9" t="s">
        <v>260</v>
      </c>
      <c r="AB35" s="9" t="s">
        <v>83</v>
      </c>
    </row>
    <row r="36" spans="1:28" ht="180">
      <c r="A36" s="71"/>
      <c r="B36" s="75"/>
      <c r="C36" s="74"/>
      <c r="D36" s="74"/>
      <c r="E36" s="74"/>
      <c r="F36" s="73"/>
      <c r="G36" s="7" t="s">
        <v>214</v>
      </c>
      <c r="H36" s="10" t="s">
        <v>45</v>
      </c>
      <c r="I36" s="10" t="s">
        <v>213</v>
      </c>
      <c r="J36" s="7" t="s">
        <v>212</v>
      </c>
      <c r="K36" s="9" t="s">
        <v>211</v>
      </c>
      <c r="L36" s="9" t="s">
        <v>210</v>
      </c>
      <c r="M36" s="6">
        <v>2</v>
      </c>
      <c r="N36" s="6">
        <v>3</v>
      </c>
      <c r="O36" s="6">
        <v>6</v>
      </c>
      <c r="P36" s="12" t="s">
        <v>175</v>
      </c>
      <c r="Q36" s="6">
        <v>10</v>
      </c>
      <c r="R36" s="6">
        <v>60</v>
      </c>
      <c r="S36" s="13" t="s">
        <v>174</v>
      </c>
      <c r="T36" s="8" t="s">
        <v>173</v>
      </c>
      <c r="U36" s="14">
        <f t="shared" si="19"/>
        <v>1</v>
      </c>
      <c r="V36" s="9" t="s">
        <v>209</v>
      </c>
      <c r="W36" s="9" t="s">
        <v>158</v>
      </c>
      <c r="X36" s="9" t="s">
        <v>83</v>
      </c>
      <c r="Y36" s="9" t="s">
        <v>83</v>
      </c>
      <c r="Z36" s="9" t="s">
        <v>208</v>
      </c>
      <c r="AA36" s="9" t="s">
        <v>207</v>
      </c>
      <c r="AB36" s="9" t="s">
        <v>206</v>
      </c>
    </row>
    <row r="37" spans="1:28" ht="378">
      <c r="A37" s="71"/>
      <c r="B37" s="75"/>
      <c r="C37" s="74"/>
      <c r="D37" s="74"/>
      <c r="E37" s="74"/>
      <c r="F37" s="73"/>
      <c r="G37" s="7" t="s">
        <v>205</v>
      </c>
      <c r="H37" s="10" t="s">
        <v>196</v>
      </c>
      <c r="I37" s="10" t="s">
        <v>157</v>
      </c>
      <c r="J37" s="7" t="s">
        <v>204</v>
      </c>
      <c r="K37" s="9" t="s">
        <v>203</v>
      </c>
      <c r="L37" s="9" t="s">
        <v>202</v>
      </c>
      <c r="M37" s="6">
        <v>2</v>
      </c>
      <c r="N37" s="6">
        <v>3</v>
      </c>
      <c r="O37" s="6">
        <v>6</v>
      </c>
      <c r="P37" s="12" t="s">
        <v>175</v>
      </c>
      <c r="Q37" s="6">
        <v>10</v>
      </c>
      <c r="R37" s="6">
        <v>60</v>
      </c>
      <c r="S37" s="13" t="s">
        <v>174</v>
      </c>
      <c r="T37" s="8" t="s">
        <v>173</v>
      </c>
      <c r="U37" s="14">
        <f t="shared" si="19"/>
        <v>1</v>
      </c>
      <c r="V37" s="9" t="s">
        <v>201</v>
      </c>
      <c r="W37" s="9" t="s">
        <v>158</v>
      </c>
      <c r="X37" s="9" t="s">
        <v>83</v>
      </c>
      <c r="Y37" s="9" t="s">
        <v>83</v>
      </c>
      <c r="Z37" s="9" t="s">
        <v>200</v>
      </c>
      <c r="AA37" s="9" t="s">
        <v>199</v>
      </c>
      <c r="AB37" s="9" t="s">
        <v>198</v>
      </c>
    </row>
    <row r="38" spans="1:28" ht="126">
      <c r="A38" s="71"/>
      <c r="B38" s="75"/>
      <c r="C38" s="74"/>
      <c r="D38" s="74"/>
      <c r="E38" s="74"/>
      <c r="F38" s="73"/>
      <c r="G38" s="7" t="s">
        <v>197</v>
      </c>
      <c r="H38" s="10" t="s">
        <v>196</v>
      </c>
      <c r="I38" s="10" t="s">
        <v>195</v>
      </c>
      <c r="J38" s="7" t="s">
        <v>194</v>
      </c>
      <c r="K38" s="9" t="s">
        <v>83</v>
      </c>
      <c r="L38" s="9" t="s">
        <v>83</v>
      </c>
      <c r="M38" s="6">
        <v>2</v>
      </c>
      <c r="N38" s="6">
        <v>3</v>
      </c>
      <c r="O38" s="6">
        <v>6</v>
      </c>
      <c r="P38" s="12" t="s">
        <v>175</v>
      </c>
      <c r="Q38" s="6">
        <v>10</v>
      </c>
      <c r="R38" s="6">
        <v>60</v>
      </c>
      <c r="S38" s="13" t="s">
        <v>174</v>
      </c>
      <c r="T38" s="8" t="s">
        <v>173</v>
      </c>
      <c r="U38" s="14">
        <f t="shared" si="19"/>
        <v>1</v>
      </c>
      <c r="V38" s="9" t="s">
        <v>193</v>
      </c>
      <c r="W38" s="9" t="s">
        <v>158</v>
      </c>
      <c r="X38" s="9" t="s">
        <v>83</v>
      </c>
      <c r="Y38" s="9" t="s">
        <v>83</v>
      </c>
      <c r="Z38" s="9" t="s">
        <v>192</v>
      </c>
      <c r="AA38" s="9" t="s">
        <v>191</v>
      </c>
      <c r="AB38" s="9" t="s">
        <v>83</v>
      </c>
    </row>
    <row r="39" spans="1:28" ht="270">
      <c r="A39" s="71"/>
      <c r="B39" s="75"/>
      <c r="C39" s="74"/>
      <c r="D39" s="74"/>
      <c r="E39" s="74"/>
      <c r="F39" s="73"/>
      <c r="G39" s="7" t="s">
        <v>190</v>
      </c>
      <c r="H39" s="10" t="s">
        <v>168</v>
      </c>
      <c r="I39" s="21" t="s">
        <v>189</v>
      </c>
      <c r="J39" s="7" t="s">
        <v>188</v>
      </c>
      <c r="K39" s="10" t="s">
        <v>187</v>
      </c>
      <c r="L39" s="9" t="s">
        <v>83</v>
      </c>
      <c r="M39" s="6">
        <v>2</v>
      </c>
      <c r="N39" s="6">
        <v>3</v>
      </c>
      <c r="O39" s="6">
        <v>6</v>
      </c>
      <c r="P39" s="12" t="s">
        <v>175</v>
      </c>
      <c r="Q39" s="6">
        <v>10</v>
      </c>
      <c r="R39" s="6">
        <v>60</v>
      </c>
      <c r="S39" s="13" t="s">
        <v>174</v>
      </c>
      <c r="T39" s="8" t="s">
        <v>173</v>
      </c>
      <c r="U39" s="14">
        <f t="shared" si="19"/>
        <v>1</v>
      </c>
      <c r="V39" s="9" t="s">
        <v>186</v>
      </c>
      <c r="W39" s="9" t="s">
        <v>158</v>
      </c>
      <c r="X39" s="9" t="s">
        <v>83</v>
      </c>
      <c r="Y39" s="9" t="s">
        <v>83</v>
      </c>
      <c r="Z39" s="9" t="s">
        <v>185</v>
      </c>
      <c r="AA39" s="9" t="s">
        <v>184</v>
      </c>
      <c r="AB39" s="9" t="s">
        <v>83</v>
      </c>
    </row>
    <row r="40" spans="1:28" ht="234">
      <c r="A40" s="71"/>
      <c r="B40" s="75"/>
      <c r="C40" s="74"/>
      <c r="D40" s="74"/>
      <c r="E40" s="74"/>
      <c r="F40" s="73"/>
      <c r="G40" s="24" t="s">
        <v>262</v>
      </c>
      <c r="H40" s="10" t="s">
        <v>168</v>
      </c>
      <c r="I40" s="22" t="s">
        <v>183</v>
      </c>
      <c r="J40" s="23" t="s">
        <v>182</v>
      </c>
      <c r="K40" s="23" t="s">
        <v>83</v>
      </c>
      <c r="L40" s="9" t="s">
        <v>166</v>
      </c>
      <c r="M40" s="6">
        <v>6</v>
      </c>
      <c r="N40" s="6">
        <v>3</v>
      </c>
      <c r="O40" s="6">
        <v>18</v>
      </c>
      <c r="P40" s="12" t="s">
        <v>165</v>
      </c>
      <c r="Q40" s="6">
        <v>10</v>
      </c>
      <c r="R40" s="6">
        <v>180</v>
      </c>
      <c r="S40" s="13" t="s">
        <v>164</v>
      </c>
      <c r="T40" s="8" t="s">
        <v>163</v>
      </c>
      <c r="U40" s="14">
        <f t="shared" si="19"/>
        <v>1</v>
      </c>
      <c r="V40" s="9" t="s">
        <v>181</v>
      </c>
      <c r="W40" s="9" t="s">
        <v>158</v>
      </c>
      <c r="X40" s="9" t="s">
        <v>83</v>
      </c>
      <c r="Y40" s="9" t="s">
        <v>180</v>
      </c>
      <c r="Z40" s="9" t="s">
        <v>179</v>
      </c>
      <c r="AA40" s="9" t="s">
        <v>178</v>
      </c>
      <c r="AB40" s="9" t="s">
        <v>177</v>
      </c>
    </row>
    <row r="41" spans="1:28" ht="162">
      <c r="A41" s="71"/>
      <c r="B41" s="75"/>
      <c r="C41" s="74"/>
      <c r="D41" s="74"/>
      <c r="E41" s="74"/>
      <c r="F41" s="73"/>
      <c r="G41" s="24" t="s">
        <v>252</v>
      </c>
      <c r="H41" s="10" t="s">
        <v>168</v>
      </c>
      <c r="I41" s="22" t="s">
        <v>176</v>
      </c>
      <c r="J41" s="23" t="s">
        <v>83</v>
      </c>
      <c r="K41" s="23" t="s">
        <v>83</v>
      </c>
      <c r="L41" s="9" t="s">
        <v>166</v>
      </c>
      <c r="M41" s="6">
        <v>2</v>
      </c>
      <c r="N41" s="6">
        <v>3</v>
      </c>
      <c r="O41" s="6">
        <v>6</v>
      </c>
      <c r="P41" s="12" t="s">
        <v>175</v>
      </c>
      <c r="Q41" s="6">
        <v>10</v>
      </c>
      <c r="R41" s="6">
        <v>60</v>
      </c>
      <c r="S41" s="13" t="s">
        <v>174</v>
      </c>
      <c r="T41" s="8" t="s">
        <v>173</v>
      </c>
      <c r="U41" s="14">
        <f>6/10*100%</f>
        <v>0.6</v>
      </c>
      <c r="V41" s="9" t="s">
        <v>172</v>
      </c>
      <c r="W41" s="9" t="s">
        <v>158</v>
      </c>
      <c r="X41" s="9" t="s">
        <v>83</v>
      </c>
      <c r="Y41" s="9" t="s">
        <v>83</v>
      </c>
      <c r="Z41" s="9" t="s">
        <v>171</v>
      </c>
      <c r="AA41" s="9" t="s">
        <v>83</v>
      </c>
      <c r="AB41" s="9" t="s">
        <v>170</v>
      </c>
    </row>
    <row r="42" spans="1:28" ht="252">
      <c r="A42" s="71"/>
      <c r="B42" s="75"/>
      <c r="C42" s="74"/>
      <c r="D42" s="74"/>
      <c r="E42" s="74"/>
      <c r="F42" s="73"/>
      <c r="G42" s="24" t="s">
        <v>169</v>
      </c>
      <c r="H42" s="10" t="s">
        <v>168</v>
      </c>
      <c r="I42" s="22" t="s">
        <v>167</v>
      </c>
      <c r="J42" s="23" t="s">
        <v>83</v>
      </c>
      <c r="K42" s="23" t="s">
        <v>83</v>
      </c>
      <c r="L42" s="9" t="s">
        <v>166</v>
      </c>
      <c r="M42" s="6">
        <v>6</v>
      </c>
      <c r="N42" s="6">
        <v>3</v>
      </c>
      <c r="O42" s="6">
        <v>18</v>
      </c>
      <c r="P42" s="12" t="s">
        <v>165</v>
      </c>
      <c r="Q42" s="6">
        <v>10</v>
      </c>
      <c r="R42" s="6">
        <v>180</v>
      </c>
      <c r="S42" s="13" t="s">
        <v>164</v>
      </c>
      <c r="T42" s="8" t="s">
        <v>163</v>
      </c>
      <c r="U42" s="14">
        <f>6/10*100%</f>
        <v>0.6</v>
      </c>
      <c r="V42" s="9" t="s">
        <v>162</v>
      </c>
      <c r="W42" s="9" t="s">
        <v>158</v>
      </c>
      <c r="X42" s="9" t="s">
        <v>83</v>
      </c>
      <c r="Y42" s="9" t="s">
        <v>83</v>
      </c>
      <c r="Z42" s="9" t="s">
        <v>83</v>
      </c>
      <c r="AA42" s="9" t="s">
        <v>161</v>
      </c>
      <c r="AB42" s="9" t="s">
        <v>160</v>
      </c>
    </row>
    <row r="43" spans="1:28" ht="409.5">
      <c r="A43" s="71"/>
      <c r="B43" s="75"/>
      <c r="C43" s="74"/>
      <c r="D43" s="73" t="s">
        <v>256</v>
      </c>
      <c r="E43" s="74" t="s">
        <v>135</v>
      </c>
      <c r="F43" s="73"/>
      <c r="G43" s="2" t="s">
        <v>52</v>
      </c>
      <c r="H43" s="76" t="s">
        <v>53</v>
      </c>
      <c r="I43" s="2" t="s">
        <v>76</v>
      </c>
      <c r="J43" s="2" t="s">
        <v>108</v>
      </c>
      <c r="K43" s="2" t="s">
        <v>101</v>
      </c>
      <c r="L43" s="2" t="s">
        <v>110</v>
      </c>
      <c r="M43" s="3">
        <v>6</v>
      </c>
      <c r="N43" s="3">
        <v>2</v>
      </c>
      <c r="O43" s="4">
        <f>M43*N43</f>
        <v>12</v>
      </c>
      <c r="P43" s="17" t="str">
        <f>IF(O43&lt;2,"O",IF(O43&lt;=4,"(B) BAJO",IF(O43&lt;=8,"(M) MEDIO",IF(O43&lt;=20,"(A) ALTO","(MA) MUY ALTO"))))</f>
        <v>(A) ALTO</v>
      </c>
      <c r="Q43" s="4">
        <v>25</v>
      </c>
      <c r="R43" s="4">
        <f>O43*Q43</f>
        <v>300</v>
      </c>
      <c r="S43" s="20" t="str">
        <f>IF(R43&lt;20,"O",IF(R43&lt;=20,"IV",IF(R43&lt;=120,"III",IF(R43&lt;=500,"II",IF(R43&lt;=500,"I")))))</f>
        <v>II</v>
      </c>
      <c r="T43" s="18" t="str">
        <f>IF(S43="I","No aceptable",IF(S43="II","Aceptable con control especifíco",IF(S43="III","Mejorable",IF(S43="IV","Aceptable"))))</f>
        <v>Aceptable con control especifíco</v>
      </c>
      <c r="U43" s="5">
        <f>2/10*100%</f>
        <v>0.2</v>
      </c>
      <c r="V43" s="3" t="s">
        <v>127</v>
      </c>
      <c r="W43" s="9" t="s">
        <v>158</v>
      </c>
      <c r="X43" s="11" t="s">
        <v>83</v>
      </c>
      <c r="Y43" s="11" t="s">
        <v>83</v>
      </c>
      <c r="Z43" s="11" t="s">
        <v>83</v>
      </c>
      <c r="AA43" s="2" t="s">
        <v>138</v>
      </c>
      <c r="AB43" s="3" t="s">
        <v>154</v>
      </c>
    </row>
    <row r="44" spans="1:28" ht="198">
      <c r="A44" s="71"/>
      <c r="B44" s="75"/>
      <c r="C44" s="74"/>
      <c r="D44" s="73"/>
      <c r="E44" s="74"/>
      <c r="F44" s="73"/>
      <c r="G44" s="2" t="s">
        <v>113</v>
      </c>
      <c r="H44" s="76"/>
      <c r="I44" s="2" t="s">
        <v>72</v>
      </c>
      <c r="J44" s="2" t="s">
        <v>103</v>
      </c>
      <c r="K44" s="2" t="s">
        <v>83</v>
      </c>
      <c r="L44" s="2" t="s">
        <v>105</v>
      </c>
      <c r="M44" s="3">
        <v>6</v>
      </c>
      <c r="N44" s="3">
        <v>2</v>
      </c>
      <c r="O44" s="4">
        <f>M44*N44</f>
        <v>12</v>
      </c>
      <c r="P44" s="17" t="str">
        <f>IF(O44&lt;2,"O",IF(O44&lt;=4,"(B) BAJO",IF(O44&lt;=8,"(M) MEDIO",IF(O44&lt;=20,"(A) ALTO","(MA) MUY ALTO"))))</f>
        <v>(A) ALTO</v>
      </c>
      <c r="Q44" s="4">
        <v>25</v>
      </c>
      <c r="R44" s="4">
        <f>O44*Q44</f>
        <v>300</v>
      </c>
      <c r="S44" s="20" t="str">
        <f>IF(R44&lt;20,"O",IF(R44&lt;=20,"IV",IF(R44&lt;=120,"III",IF(R44&lt;=500,"II",IF(R44&lt;=500,"I")))))</f>
        <v>II</v>
      </c>
      <c r="T44" s="18" t="str">
        <f>IF(S44="I","No aceptable",IF(S44="II","Aceptable con control especifíco",IF(S44="III","Mejorable",IF(S44="IV","Aceptable"))))</f>
        <v>Aceptable con control especifíco</v>
      </c>
      <c r="U44" s="5">
        <f>2/10*100%</f>
        <v>0.2</v>
      </c>
      <c r="V44" s="3" t="s">
        <v>122</v>
      </c>
      <c r="W44" s="9" t="s">
        <v>158</v>
      </c>
      <c r="X44" s="11" t="s">
        <v>83</v>
      </c>
      <c r="Y44" s="11" t="s">
        <v>83</v>
      </c>
      <c r="Z44" s="11" t="s">
        <v>83</v>
      </c>
      <c r="AA44" s="2" t="s">
        <v>137</v>
      </c>
      <c r="AB44" s="3" t="s">
        <v>104</v>
      </c>
    </row>
    <row r="45" spans="1:28" ht="198">
      <c r="A45" s="71"/>
      <c r="B45" s="75"/>
      <c r="C45" s="74"/>
      <c r="D45" s="73"/>
      <c r="E45" s="74"/>
      <c r="F45" s="73"/>
      <c r="G45" s="2" t="s">
        <v>48</v>
      </c>
      <c r="H45" s="2" t="s">
        <v>51</v>
      </c>
      <c r="I45" s="2" t="s">
        <v>70</v>
      </c>
      <c r="J45" s="2" t="s">
        <v>111</v>
      </c>
      <c r="K45" s="2" t="s">
        <v>35</v>
      </c>
      <c r="L45" s="2" t="s">
        <v>112</v>
      </c>
      <c r="M45" s="2">
        <v>6</v>
      </c>
      <c r="N45" s="2">
        <v>2</v>
      </c>
      <c r="O45" s="4">
        <f>M45*N45</f>
        <v>12</v>
      </c>
      <c r="P45" s="17" t="str">
        <f>IF(O45&lt;2,"O",IF(O45&lt;=4,"(B) BAJO",IF(O45&lt;=8,"(M) MEDIO",IF(O45&lt;=20,"(A) ALTO","(MA) MUY ALTO"))))</f>
        <v>(A) ALTO</v>
      </c>
      <c r="Q45" s="4">
        <v>25</v>
      </c>
      <c r="R45" s="4">
        <f>O45*Q45</f>
        <v>300</v>
      </c>
      <c r="S45" s="20" t="str">
        <f>IF(R45&lt;20,"O",IF(R45&lt;=20,"IV",IF(R45&lt;=120,"III",IF(R45&lt;=500,"II",IF(R45&lt;=500,"I")))))</f>
        <v>II</v>
      </c>
      <c r="T45" s="18" t="str">
        <f>IF(S45="I","No aceptable",IF(S45="II","Aceptable con control especifíco",IF(S45="III","Mejorable",IF(S45="IV","Aceptable"))))</f>
        <v>Aceptable con control especifíco</v>
      </c>
      <c r="U45" s="5">
        <f>2/10*100%</f>
        <v>0.2</v>
      </c>
      <c r="V45" s="3" t="s">
        <v>124</v>
      </c>
      <c r="W45" s="9" t="s">
        <v>158</v>
      </c>
      <c r="X45" s="11" t="s">
        <v>83</v>
      </c>
      <c r="Y45" s="11" t="s">
        <v>83</v>
      </c>
      <c r="Z45" s="11" t="s">
        <v>83</v>
      </c>
      <c r="AA45" s="3" t="s">
        <v>139</v>
      </c>
      <c r="AB45" s="3" t="s">
        <v>155</v>
      </c>
    </row>
    <row r="46" spans="1:28" ht="144">
      <c r="A46" s="72"/>
      <c r="B46" s="75"/>
      <c r="C46" s="74"/>
      <c r="D46" s="9" t="s">
        <v>255</v>
      </c>
      <c r="E46" s="9" t="s">
        <v>135</v>
      </c>
      <c r="F46" s="9"/>
      <c r="G46" s="7" t="s">
        <v>244</v>
      </c>
      <c r="H46" s="7" t="s">
        <v>50</v>
      </c>
      <c r="I46" s="7" t="s">
        <v>243</v>
      </c>
      <c r="J46" s="9" t="s">
        <v>242</v>
      </c>
      <c r="K46" s="9" t="s">
        <v>241</v>
      </c>
      <c r="L46" s="7" t="s">
        <v>240</v>
      </c>
      <c r="M46" s="6">
        <v>2</v>
      </c>
      <c r="N46" s="6">
        <v>3</v>
      </c>
      <c r="O46" s="6">
        <v>6</v>
      </c>
      <c r="P46" s="12" t="s">
        <v>175</v>
      </c>
      <c r="Q46" s="6">
        <v>10</v>
      </c>
      <c r="R46" s="6">
        <v>60</v>
      </c>
      <c r="S46" s="13" t="s">
        <v>174</v>
      </c>
      <c r="T46" s="8" t="s">
        <v>173</v>
      </c>
      <c r="U46" s="5">
        <f>2/10*100%</f>
        <v>0.2</v>
      </c>
      <c r="V46" s="9" t="s">
        <v>239</v>
      </c>
      <c r="W46" s="9" t="s">
        <v>158</v>
      </c>
      <c r="X46" s="9" t="s">
        <v>83</v>
      </c>
      <c r="Y46" s="11" t="s">
        <v>83</v>
      </c>
      <c r="Z46" s="9" t="s">
        <v>238</v>
      </c>
      <c r="AA46" s="9" t="s">
        <v>237</v>
      </c>
      <c r="AB46" s="9" t="s">
        <v>236</v>
      </c>
    </row>
  </sheetData>
  <mergeCells count="117">
    <mergeCell ref="B8:B25"/>
    <mergeCell ref="H8:H10"/>
    <mergeCell ref="I8:I10"/>
    <mergeCell ref="V8:V10"/>
    <mergeCell ref="I16:I17"/>
    <mergeCell ref="I18:I19"/>
    <mergeCell ref="C8:C25"/>
    <mergeCell ref="H23:H24"/>
    <mergeCell ref="H12:H15"/>
    <mergeCell ref="D22:D25"/>
    <mergeCell ref="D8:D18"/>
    <mergeCell ref="D19:D20"/>
    <mergeCell ref="G18:G19"/>
    <mergeCell ref="H16:H19"/>
    <mergeCell ref="F22:F25"/>
    <mergeCell ref="M18:M19"/>
    <mergeCell ref="N18:N19"/>
    <mergeCell ref="O18:O19"/>
    <mergeCell ref="P18:P19"/>
    <mergeCell ref="Q18:Q19"/>
    <mergeCell ref="J16:J17"/>
    <mergeCell ref="K16:K17"/>
    <mergeCell ref="L16:L17"/>
    <mergeCell ref="J18:J19"/>
    <mergeCell ref="AA6:AA7"/>
    <mergeCell ref="AB6:AB7"/>
    <mergeCell ref="AA16:AA17"/>
    <mergeCell ref="AB16:AB17"/>
    <mergeCell ref="AA8:AA10"/>
    <mergeCell ref="X8:X10"/>
    <mergeCell ref="Y8:Y10"/>
    <mergeCell ref="Z8:Z10"/>
    <mergeCell ref="AB8:AB10"/>
    <mergeCell ref="X16:X17"/>
    <mergeCell ref="Y16:Y17"/>
    <mergeCell ref="Z16:Z17"/>
    <mergeCell ref="Q6:Q7"/>
    <mergeCell ref="R6:R7"/>
    <mergeCell ref="S6:S7"/>
    <mergeCell ref="T6:T7"/>
    <mergeCell ref="U6:U7"/>
    <mergeCell ref="V6:V7"/>
    <mergeCell ref="W6:W7"/>
    <mergeCell ref="Y6:Y7"/>
    <mergeCell ref="Z6:Z7"/>
    <mergeCell ref="G5:H5"/>
    <mergeCell ref="A1:AA3"/>
    <mergeCell ref="L4:M4"/>
    <mergeCell ref="N4:AB4"/>
    <mergeCell ref="A5:A7"/>
    <mergeCell ref="B5:B7"/>
    <mergeCell ref="C5:C7"/>
    <mergeCell ref="D5:D7"/>
    <mergeCell ref="E5:F6"/>
    <mergeCell ref="G6:G7"/>
    <mergeCell ref="H6:H7"/>
    <mergeCell ref="J6:J7"/>
    <mergeCell ref="K6:K7"/>
    <mergeCell ref="L6:L7"/>
    <mergeCell ref="I5:I7"/>
    <mergeCell ref="J5:L5"/>
    <mergeCell ref="M5:S5"/>
    <mergeCell ref="U5:W5"/>
    <mergeCell ref="X5:AB5"/>
    <mergeCell ref="X6:X7"/>
    <mergeCell ref="M6:M7"/>
    <mergeCell ref="N6:N7"/>
    <mergeCell ref="O6:O7"/>
    <mergeCell ref="P6:P7"/>
    <mergeCell ref="E8:E18"/>
    <mergeCell ref="Y27:Y29"/>
    <mergeCell ref="Z27:Z29"/>
    <mergeCell ref="AA27:AA29"/>
    <mergeCell ref="AB27:AB29"/>
    <mergeCell ref="K27:K29"/>
    <mergeCell ref="L27:L29"/>
    <mergeCell ref="V27:V29"/>
    <mergeCell ref="W27:W29"/>
    <mergeCell ref="X27:X29"/>
    <mergeCell ref="W8:W10"/>
    <mergeCell ref="K18:K19"/>
    <mergeCell ref="Y18:Y19"/>
    <mergeCell ref="Z18:Z19"/>
    <mergeCell ref="AA18:AA19"/>
    <mergeCell ref="AB18:AB19"/>
    <mergeCell ref="R18:R19"/>
    <mergeCell ref="V16:V19"/>
    <mergeCell ref="S18:S19"/>
    <mergeCell ref="T18:T19"/>
    <mergeCell ref="U18:U19"/>
    <mergeCell ref="W16:W17"/>
    <mergeCell ref="W18:W19"/>
    <mergeCell ref="X18:X19"/>
    <mergeCell ref="A4:K4"/>
    <mergeCell ref="A8:A46"/>
    <mergeCell ref="L32:L33"/>
    <mergeCell ref="D26:D42"/>
    <mergeCell ref="B26:B46"/>
    <mergeCell ref="C26:C46"/>
    <mergeCell ref="F26:F42"/>
    <mergeCell ref="E26:E42"/>
    <mergeCell ref="D43:D45"/>
    <mergeCell ref="E43:E45"/>
    <mergeCell ref="F43:F45"/>
    <mergeCell ref="H43:H44"/>
    <mergeCell ref="H27:H29"/>
    <mergeCell ref="I27:I29"/>
    <mergeCell ref="J27:J29"/>
    <mergeCell ref="K32:K33"/>
    <mergeCell ref="J8:J10"/>
    <mergeCell ref="K8:K10"/>
    <mergeCell ref="L8:L10"/>
    <mergeCell ref="L18:L19"/>
    <mergeCell ref="E22:E25"/>
    <mergeCell ref="E19:E20"/>
    <mergeCell ref="F19:F20"/>
    <mergeCell ref="F8:F18"/>
  </mergeCells>
  <conditionalFormatting sqref="T8:T25 T43:T45 T27:T29 T31">
    <cfRule type="cellIs" dxfId="79" priority="112" stopIfTrue="1" operator="equal">
      <formula>"N0 Aceptable con control especifico"</formula>
    </cfRule>
  </conditionalFormatting>
  <conditionalFormatting sqref="T23">
    <cfRule type="colorScale" priority="109">
      <colorScale>
        <cfvo type="min" val="0"/>
        <cfvo type="percentile" val="50"/>
        <cfvo type="max" val="0"/>
        <color rgb="FFF8696B"/>
        <color rgb="FFFFEB84"/>
        <color rgb="FF63BE7B"/>
      </colorScale>
    </cfRule>
    <cfRule type="cellIs" dxfId="78" priority="110" stopIfTrue="1" operator="equal">
      <formula>"ACEPTABLE"</formula>
    </cfRule>
    <cfRule type="cellIs" dxfId="77" priority="111" stopIfTrue="1" operator="equal">
      <formula>"NO ACEPTABLE"</formula>
    </cfRule>
  </conditionalFormatting>
  <conditionalFormatting sqref="T24">
    <cfRule type="colorScale" priority="106">
      <colorScale>
        <cfvo type="min" val="0"/>
        <cfvo type="percentile" val="50"/>
        <cfvo type="max" val="0"/>
        <color rgb="FFF8696B"/>
        <color rgb="FFFFEB84"/>
        <color rgb="FF63BE7B"/>
      </colorScale>
    </cfRule>
    <cfRule type="cellIs" dxfId="76" priority="107" stopIfTrue="1" operator="equal">
      <formula>"ACEPTABLE"</formula>
    </cfRule>
    <cfRule type="cellIs" dxfId="75" priority="108" stopIfTrue="1" operator="equal">
      <formula>"NO ACEPTABLE"</formula>
    </cfRule>
  </conditionalFormatting>
  <conditionalFormatting sqref="T8:T25">
    <cfRule type="colorScale" priority="103">
      <colorScale>
        <cfvo type="min" val="0"/>
        <cfvo type="percentile" val="50"/>
        <cfvo type="max" val="0"/>
        <color rgb="FFF8696B"/>
        <color rgb="FFFFEB84"/>
        <color rgb="FF63BE7B"/>
      </colorScale>
    </cfRule>
    <cfRule type="cellIs" dxfId="74" priority="104" stopIfTrue="1" operator="equal">
      <formula>"ACEPTABLE"</formula>
    </cfRule>
    <cfRule type="cellIs" dxfId="73" priority="105" stopIfTrue="1" operator="equal">
      <formula>"NO ACEPTABLE"</formula>
    </cfRule>
  </conditionalFormatting>
  <conditionalFormatting sqref="T14:T15">
    <cfRule type="colorScale" priority="100">
      <colorScale>
        <cfvo type="min" val="0"/>
        <cfvo type="percentile" val="50"/>
        <cfvo type="max" val="0"/>
        <color rgb="FFF8696B"/>
        <color rgb="FFFFEB84"/>
        <color rgb="FF63BE7B"/>
      </colorScale>
    </cfRule>
    <cfRule type="cellIs" dxfId="72" priority="101" stopIfTrue="1" operator="equal">
      <formula>"ACEPTABLE"</formula>
    </cfRule>
    <cfRule type="cellIs" dxfId="71" priority="102" stopIfTrue="1" operator="equal">
      <formula>"NO ACEPTABLE"</formula>
    </cfRule>
  </conditionalFormatting>
  <conditionalFormatting sqref="T25">
    <cfRule type="colorScale" priority="97">
      <colorScale>
        <cfvo type="min" val="0"/>
        <cfvo type="percentile" val="50"/>
        <cfvo type="max" val="0"/>
        <color rgb="FFF8696B"/>
        <color rgb="FFFFEB84"/>
        <color rgb="FF63BE7B"/>
      </colorScale>
    </cfRule>
    <cfRule type="cellIs" dxfId="70" priority="98" stopIfTrue="1" operator="equal">
      <formula>"ACEPTABLE"</formula>
    </cfRule>
    <cfRule type="cellIs" dxfId="69" priority="99" stopIfTrue="1" operator="equal">
      <formula>"NO ACEPTABLE"</formula>
    </cfRule>
  </conditionalFormatting>
  <conditionalFormatting sqref="T16:T18 T20:T25">
    <cfRule type="colorScale" priority="94">
      <colorScale>
        <cfvo type="min" val="0"/>
        <cfvo type="percentile" val="50"/>
        <cfvo type="max" val="0"/>
        <color rgb="FFF8696B"/>
        <color rgb="FFFFEB84"/>
        <color rgb="FF63BE7B"/>
      </colorScale>
    </cfRule>
    <cfRule type="cellIs" dxfId="68" priority="95" stopIfTrue="1" operator="equal">
      <formula>"ACEPTABLE"</formula>
    </cfRule>
    <cfRule type="cellIs" dxfId="67" priority="96" stopIfTrue="1" operator="equal">
      <formula>"NO ACEPTABLE"</formula>
    </cfRule>
  </conditionalFormatting>
  <conditionalFormatting sqref="T21:T22 T25">
    <cfRule type="colorScale" priority="91">
      <colorScale>
        <cfvo type="min" val="0"/>
        <cfvo type="percentile" val="50"/>
        <cfvo type="max" val="0"/>
        <color rgb="FFF8696B"/>
        <color rgb="FFFFEB84"/>
        <color rgb="FF63BE7B"/>
      </colorScale>
    </cfRule>
    <cfRule type="cellIs" dxfId="66" priority="92" stopIfTrue="1" operator="equal">
      <formula>"ACEPTABLE"</formula>
    </cfRule>
    <cfRule type="cellIs" dxfId="65" priority="93" stopIfTrue="1" operator="equal">
      <formula>"NO ACEPTABLE"</formula>
    </cfRule>
  </conditionalFormatting>
  <conditionalFormatting sqref="T43:T45 P43:P45 P31 P8:P29">
    <cfRule type="cellIs" dxfId="64" priority="90" stopIfTrue="1" operator="equal">
      <formula>"(A) ALTO"</formula>
    </cfRule>
  </conditionalFormatting>
  <conditionalFormatting sqref="T43:T45 P43:P45 P31 P8:P29">
    <cfRule type="cellIs" dxfId="63" priority="88" stopIfTrue="1" operator="equal">
      <formula>"(M) MEDIO"</formula>
    </cfRule>
    <cfRule type="cellIs" dxfId="62" priority="89" stopIfTrue="1" operator="equal">
      <formula>"(B) BAJO"</formula>
    </cfRule>
  </conditionalFormatting>
  <conditionalFormatting sqref="S8:S46">
    <cfRule type="cellIs" dxfId="61" priority="87" stopIfTrue="1" operator="equal">
      <formula>"O"</formula>
    </cfRule>
  </conditionalFormatting>
  <conditionalFormatting sqref="T8:T25 T27:T29 T31">
    <cfRule type="cellIs" dxfId="60" priority="83" stopIfTrue="1" operator="equal">
      <formula>"ACEPTABLE"</formula>
    </cfRule>
    <cfRule type="cellIs" dxfId="59" priority="84" stopIfTrue="1" operator="equal">
      <formula>"ACEPTABLE CON CONTROL especifíco"</formula>
    </cfRule>
    <cfRule type="cellIs" dxfId="58" priority="85" stopIfTrue="1" operator="equal">
      <formula>"N0 Aceptable"</formula>
    </cfRule>
    <cfRule type="cellIs" dxfId="57" priority="86" stopIfTrue="1" operator="equal">
      <formula>"MEJORABLE"</formula>
    </cfRule>
  </conditionalFormatting>
  <conditionalFormatting sqref="T26:T46">
    <cfRule type="cellIs" dxfId="56" priority="81" stopIfTrue="1" operator="equal">
      <formula>"N0 Aceptable"</formula>
    </cfRule>
  </conditionalFormatting>
  <conditionalFormatting sqref="T26:T46">
    <cfRule type="cellIs" dxfId="55" priority="79" stopIfTrue="1" operator="equal">
      <formula>"ACEPTABLE"</formula>
    </cfRule>
    <cfRule type="cellIs" dxfId="54" priority="80" stopIfTrue="1" operator="equal">
      <formula>"ACEPTABLE CON CONTROL"</formula>
    </cfRule>
  </conditionalFormatting>
  <conditionalFormatting sqref="P26:P46">
    <cfRule type="cellIs" dxfId="53" priority="78" stopIfTrue="1" operator="equal">
      <formula>"(A)"</formula>
    </cfRule>
  </conditionalFormatting>
  <conditionalFormatting sqref="P26:P46">
    <cfRule type="cellIs" dxfId="52" priority="76" stopIfTrue="1" operator="equal">
      <formula>"(M)"</formula>
    </cfRule>
    <cfRule type="cellIs" dxfId="51" priority="77" stopIfTrue="1" operator="equal">
      <formula>"(B)"</formula>
    </cfRule>
  </conditionalFormatting>
  <conditionalFormatting sqref="P43:P45">
    <cfRule type="cellIs" dxfId="50" priority="74" stopIfTrue="1" operator="equal">
      <formula>"o"</formula>
    </cfRule>
  </conditionalFormatting>
  <conditionalFormatting sqref="T43:T45">
    <cfRule type="colorScale" priority="71">
      <colorScale>
        <cfvo type="min" val="0"/>
        <cfvo type="percentile" val="50"/>
        <cfvo type="max" val="0"/>
        <color rgb="FFF8696B"/>
        <color rgb="FFFFEB84"/>
        <color rgb="FF63BE7B"/>
      </colorScale>
    </cfRule>
    <cfRule type="cellIs" dxfId="49" priority="72" stopIfTrue="1" operator="equal">
      <formula>"ACEPTABLE"</formula>
    </cfRule>
    <cfRule type="cellIs" dxfId="48" priority="73" stopIfTrue="1" operator="equal">
      <formula>"NO ACEPTABLE"</formula>
    </cfRule>
  </conditionalFormatting>
  <conditionalFormatting sqref="T43:T45">
    <cfRule type="cellIs" dxfId="47" priority="64" stopIfTrue="1" operator="between">
      <formula>$U$15</formula>
      <formula>$U$15</formula>
    </cfRule>
    <cfRule type="cellIs" dxfId="46" priority="65" stopIfTrue="1" operator="equal">
      <formula>"ACEPTABLE"</formula>
    </cfRule>
    <cfRule type="cellIs" dxfId="45" priority="66" stopIfTrue="1" operator="equal">
      <formula>"ACEPTABLE CON CONTROL ESPECIFÍCO"</formula>
    </cfRule>
    <cfRule type="cellIs" dxfId="44" priority="67" stopIfTrue="1" operator="equal">
      <formula>"N0 Aceptable"</formula>
    </cfRule>
  </conditionalFormatting>
  <conditionalFormatting sqref="T27:T29">
    <cfRule type="colorScale" priority="61">
      <colorScale>
        <cfvo type="min" val="0"/>
        <cfvo type="percentile" val="50"/>
        <cfvo type="max" val="0"/>
        <color rgb="FFF8696B"/>
        <color rgb="FFFFEB84"/>
        <color rgb="FF63BE7B"/>
      </colorScale>
    </cfRule>
    <cfRule type="cellIs" dxfId="43" priority="62" stopIfTrue="1" operator="equal">
      <formula>"ACEPTABLE"</formula>
    </cfRule>
    <cfRule type="cellIs" dxfId="42" priority="63" stopIfTrue="1" operator="equal">
      <formula>"NO ACEPTABLE"</formula>
    </cfRule>
  </conditionalFormatting>
  <conditionalFormatting sqref="T31">
    <cfRule type="colorScale" priority="54">
      <colorScale>
        <cfvo type="min" val="0"/>
        <cfvo type="percentile" val="50"/>
        <cfvo type="max" val="0"/>
        <color rgb="FFF8696B"/>
        <color rgb="FFFFEB84"/>
        <color rgb="FF63BE7B"/>
      </colorScale>
    </cfRule>
    <cfRule type="cellIs" dxfId="41" priority="55" stopIfTrue="1" operator="equal">
      <formula>"ACEPTABLE"</formula>
    </cfRule>
    <cfRule type="cellIs" dxfId="40" priority="56" stopIfTrue="1" operator="equal">
      <formula>"NO ACEPTABLE"</formula>
    </cfRule>
  </conditionalFormatting>
  <conditionalFormatting sqref="S31">
    <cfRule type="cellIs" dxfId="39" priority="50" stopIfTrue="1" operator="equal">
      <formula>"O"</formula>
    </cfRule>
  </conditionalFormatting>
  <conditionalFormatting sqref="T31">
    <cfRule type="cellIs" dxfId="38" priority="49" stopIfTrue="1" operator="equal">
      <formula>"N0 Aceptable con control especifico"</formula>
    </cfRule>
  </conditionalFormatting>
  <conditionalFormatting sqref="P31">
    <cfRule type="cellIs" dxfId="37" priority="48" stopIfTrue="1" operator="equal">
      <formula>"o"</formula>
    </cfRule>
  </conditionalFormatting>
  <conditionalFormatting sqref="T31">
    <cfRule type="colorScale" priority="45">
      <colorScale>
        <cfvo type="min" val="0"/>
        <cfvo type="percentile" val="50"/>
        <cfvo type="max" val="0"/>
        <color rgb="FFF8696B"/>
        <color rgb="FFFFEB84"/>
        <color rgb="FF63BE7B"/>
      </colorScale>
    </cfRule>
    <cfRule type="cellIs" dxfId="36" priority="46" stopIfTrue="1" operator="equal">
      <formula>"ACEPTABLE"</formula>
    </cfRule>
    <cfRule type="cellIs" dxfId="35" priority="47" stopIfTrue="1" operator="equal">
      <formula>"NO ACEPTABLE"</formula>
    </cfRule>
  </conditionalFormatting>
  <conditionalFormatting sqref="T31">
    <cfRule type="colorScale" priority="42">
      <colorScale>
        <cfvo type="min" val="0"/>
        <cfvo type="percentile" val="50"/>
        <cfvo type="max" val="0"/>
        <color rgb="FFF8696B"/>
        <color rgb="FFFFEB84"/>
        <color rgb="FF63BE7B"/>
      </colorScale>
    </cfRule>
    <cfRule type="cellIs" dxfId="34" priority="43" stopIfTrue="1" operator="equal">
      <formula>"ACEPTABLE"</formula>
    </cfRule>
    <cfRule type="cellIs" dxfId="33" priority="44" stopIfTrue="1" operator="equal">
      <formula>"NO ACEPTABLE"</formula>
    </cfRule>
  </conditionalFormatting>
  <conditionalFormatting sqref="T31">
    <cfRule type="colorScale" priority="39">
      <colorScale>
        <cfvo type="min" val="0"/>
        <cfvo type="percentile" val="50"/>
        <cfvo type="max" val="0"/>
        <color rgb="FFF8696B"/>
        <color rgb="FFFFEB84"/>
        <color rgb="FF63BE7B"/>
      </colorScale>
    </cfRule>
    <cfRule type="cellIs" dxfId="32" priority="40" stopIfTrue="1" operator="equal">
      <formula>"ACEPTABLE"</formula>
    </cfRule>
    <cfRule type="cellIs" dxfId="31" priority="41" stopIfTrue="1" operator="equal">
      <formula>"NO ACEPTABLE"</formula>
    </cfRule>
  </conditionalFormatting>
  <conditionalFormatting sqref="T31">
    <cfRule type="colorScale" priority="36">
      <colorScale>
        <cfvo type="min" val="0"/>
        <cfvo type="percentile" val="50"/>
        <cfvo type="max" val="0"/>
        <color rgb="FFF8696B"/>
        <color rgb="FFFFEB84"/>
        <color rgb="FF63BE7B"/>
      </colorScale>
    </cfRule>
    <cfRule type="cellIs" dxfId="30" priority="37" stopIfTrue="1" operator="equal">
      <formula>"ACEPTABLE"</formula>
    </cfRule>
    <cfRule type="cellIs" dxfId="29" priority="38" stopIfTrue="1" operator="equal">
      <formula>"NO ACEPTABLE"</formula>
    </cfRule>
  </conditionalFormatting>
  <conditionalFormatting sqref="T31">
    <cfRule type="colorScale" priority="33">
      <colorScale>
        <cfvo type="min" val="0"/>
        <cfvo type="percentile" val="50"/>
        <cfvo type="max" val="0"/>
        <color rgb="FFF8696B"/>
        <color rgb="FFFFEB84"/>
        <color rgb="FF63BE7B"/>
      </colorScale>
    </cfRule>
    <cfRule type="cellIs" dxfId="28" priority="34" stopIfTrue="1" operator="equal">
      <formula>"ACEPTABLE"</formula>
    </cfRule>
    <cfRule type="cellIs" dxfId="27" priority="35" stopIfTrue="1" operator="equal">
      <formula>"NO ACEPTABLE"</formula>
    </cfRule>
  </conditionalFormatting>
  <conditionalFormatting sqref="P31 T31">
    <cfRule type="cellIs" dxfId="26" priority="32" stopIfTrue="1" operator="equal">
      <formula>"(A) ALTO"</formula>
    </cfRule>
  </conditionalFormatting>
  <conditionalFormatting sqref="P31 T31">
    <cfRule type="cellIs" dxfId="25" priority="30" stopIfTrue="1" operator="equal">
      <formula>"(M) MEDIO"</formula>
    </cfRule>
    <cfRule type="cellIs" dxfId="24" priority="31" stopIfTrue="1" operator="equal">
      <formula>"(B) BAJO"</formula>
    </cfRule>
  </conditionalFormatting>
  <conditionalFormatting sqref="T31">
    <cfRule type="cellIs" dxfId="23" priority="26" stopIfTrue="1" operator="between">
      <formula>$U$11</formula>
      <formula>$U$11</formula>
    </cfRule>
    <cfRule type="cellIs" dxfId="22" priority="27" stopIfTrue="1" operator="equal">
      <formula>"ACEPTABLE"</formula>
    </cfRule>
    <cfRule type="cellIs" dxfId="21" priority="28" stopIfTrue="1" operator="equal">
      <formula>"ACEPTABLE CON CONTROL ESPECIFÍCO"</formula>
    </cfRule>
    <cfRule type="cellIs" dxfId="20" priority="29" stopIfTrue="1" operator="equal">
      <formula>"N0 Aceptable"</formula>
    </cfRule>
  </conditionalFormatting>
  <conditionalFormatting sqref="S27:S29">
    <cfRule type="cellIs" dxfId="19" priority="25" stopIfTrue="1" operator="equal">
      <formula>"O"</formula>
    </cfRule>
  </conditionalFormatting>
  <conditionalFormatting sqref="T27">
    <cfRule type="cellIs" dxfId="18" priority="24" stopIfTrue="1" operator="equal">
      <formula>"N0 Aceptable con control especifico"</formula>
    </cfRule>
  </conditionalFormatting>
  <conditionalFormatting sqref="P27">
    <cfRule type="cellIs" dxfId="17" priority="23" stopIfTrue="1" operator="equal">
      <formula>"o"</formula>
    </cfRule>
  </conditionalFormatting>
  <conditionalFormatting sqref="T27">
    <cfRule type="colorScale" priority="20">
      <colorScale>
        <cfvo type="min" val="0"/>
        <cfvo type="percentile" val="50"/>
        <cfvo type="max" val="0"/>
        <color rgb="FFF8696B"/>
        <color rgb="FFFFEB84"/>
        <color rgb="FF63BE7B"/>
      </colorScale>
    </cfRule>
    <cfRule type="cellIs" dxfId="16" priority="21" stopIfTrue="1" operator="equal">
      <formula>"ACEPTABLE"</formula>
    </cfRule>
    <cfRule type="cellIs" dxfId="15" priority="22" stopIfTrue="1" operator="equal">
      <formula>"NO ACEPTABLE"</formula>
    </cfRule>
  </conditionalFormatting>
  <conditionalFormatting sqref="T27">
    <cfRule type="colorScale" priority="17">
      <colorScale>
        <cfvo type="min" val="0"/>
        <cfvo type="percentile" val="50"/>
        <cfvo type="max" val="0"/>
        <color rgb="FFF8696B"/>
        <color rgb="FFFFEB84"/>
        <color rgb="FF63BE7B"/>
      </colorScale>
    </cfRule>
    <cfRule type="cellIs" dxfId="14" priority="18" stopIfTrue="1" operator="equal">
      <formula>"ACEPTABLE"</formula>
    </cfRule>
    <cfRule type="cellIs" dxfId="13" priority="19" stopIfTrue="1" operator="equal">
      <formula>"NO ACEPTABLE"</formula>
    </cfRule>
  </conditionalFormatting>
  <conditionalFormatting sqref="T27">
    <cfRule type="colorScale" priority="14">
      <colorScale>
        <cfvo type="min" val="0"/>
        <cfvo type="percentile" val="50"/>
        <cfvo type="max" val="0"/>
        <color rgb="FFF8696B"/>
        <color rgb="FFFFEB84"/>
        <color rgb="FF63BE7B"/>
      </colorScale>
    </cfRule>
    <cfRule type="cellIs" dxfId="12" priority="15" stopIfTrue="1" operator="equal">
      <formula>"ACEPTABLE"</formula>
    </cfRule>
    <cfRule type="cellIs" dxfId="11" priority="16" stopIfTrue="1" operator="equal">
      <formula>"NO ACEPTABLE"</formula>
    </cfRule>
  </conditionalFormatting>
  <conditionalFormatting sqref="T27">
    <cfRule type="colorScale" priority="11">
      <colorScale>
        <cfvo type="min" val="0"/>
        <cfvo type="percentile" val="50"/>
        <cfvo type="max" val="0"/>
        <color rgb="FFF8696B"/>
        <color rgb="FFFFEB84"/>
        <color rgb="FF63BE7B"/>
      </colorScale>
    </cfRule>
    <cfRule type="cellIs" dxfId="10" priority="12" stopIfTrue="1" operator="equal">
      <formula>"ACEPTABLE"</formula>
    </cfRule>
    <cfRule type="cellIs" dxfId="9" priority="13" stopIfTrue="1" operator="equal">
      <formula>"NO ACEPTABLE"</formula>
    </cfRule>
  </conditionalFormatting>
  <conditionalFormatting sqref="T27">
    <cfRule type="colorScale" priority="8">
      <colorScale>
        <cfvo type="min" val="0"/>
        <cfvo type="percentile" val="50"/>
        <cfvo type="max" val="0"/>
        <color rgb="FFF8696B"/>
        <color rgb="FFFFEB84"/>
        <color rgb="FF63BE7B"/>
      </colorScale>
    </cfRule>
    <cfRule type="cellIs" dxfId="8" priority="9" stopIfTrue="1" operator="equal">
      <formula>"ACEPTABLE"</formula>
    </cfRule>
    <cfRule type="cellIs" dxfId="7" priority="10" stopIfTrue="1" operator="equal">
      <formula>"NO ACEPTABLE"</formula>
    </cfRule>
  </conditionalFormatting>
  <conditionalFormatting sqref="P27 T27">
    <cfRule type="cellIs" dxfId="6" priority="7" stopIfTrue="1" operator="equal">
      <formula>"(A) ALTO"</formula>
    </cfRule>
  </conditionalFormatting>
  <conditionalFormatting sqref="P27 T27">
    <cfRule type="cellIs" dxfId="5" priority="5" stopIfTrue="1" operator="equal">
      <formula>"(M) MEDIO"</formula>
    </cfRule>
    <cfRule type="cellIs" dxfId="4" priority="6" stopIfTrue="1" operator="equal">
      <formula>"(B) BAJO"</formula>
    </cfRule>
  </conditionalFormatting>
  <conditionalFormatting sqref="T27">
    <cfRule type="cellIs" dxfId="3" priority="1" stopIfTrue="1" operator="between">
      <formula>$U$11</formula>
      <formula>$U$11</formula>
    </cfRule>
    <cfRule type="cellIs" dxfId="2" priority="2" stopIfTrue="1" operator="equal">
      <formula>"ACEPTABLE"</formula>
    </cfRule>
    <cfRule type="cellIs" dxfId="1" priority="3" stopIfTrue="1" operator="equal">
      <formula>"ACEPTABLE CON CONTROL ESPECIFÍCO"</formula>
    </cfRule>
    <cfRule type="cellIs" dxfId="0" priority="4" stopIfTrue="1" operator="equal">
      <formula>"N0 Aceptable"</formula>
    </cfRule>
  </conditionalFormatting>
  <dataValidations count="7">
    <dataValidation errorStyle="warning" allowBlank="1" showInputMessage="1" showErrorMessage="1" errorTitle="COLOQUE SOLO" error="1,2,3, O 4" promptTitle="NIVEL DE EXPOSICIÓN #3" prompt="4  Continua-Sin interrupción o varias veces con tiempo prolongado durante la jornada_x000a_3 Frecuente-Varias veces durante la jornada por tiempos cortos_x000a_2 Ocasional-Alguna vez durante la jornada y por un periodo de tiempo corto_x000a_1 Esporádica-De manera eventual" sqref="N6"/>
    <dataValidation allowBlank="1" showInputMessage="1" showErrorMessage="1" promptTitle="NP #5" prompt="Si 40&lt;NP&lt;24, Muy alto (A)_x000a_Si 20&lt;NP&lt;10, Alto (A)_x000a_Si 8&lt;NP&lt;6, Medio (M)_x000a_Si 4&lt;NP&lt;2, Bajo (B)" sqref="P6"/>
    <dataValidation allowBlank="1" showInputMessage="1" showErrorMessage="1" promptTitle="NIVEL DE CONSECUENCIA #6" prompt="100: Muerte(s)_x000a_60: Lesiones o enfermedades graves irreparables (incapacidad permanente parcial o invalidez)_x000a_25: Lesiones o enfermedades con incapacidad laboral temporal (ILT)_x000a_10: Lesiones o enfermedades que no requieren incapacidad.  " sqref="Q6"/>
    <dataValidation allowBlank="1" showInputMessage="1" showErrorMessage="1" promptTitle="NIVEL DE RIESGO #8" prompt="I  entre 4000-600_x000a_II entre 500-150_x000a_III entre 120-40_x000a_IV si es igual a 20" sqref="S6"/>
    <dataValidation type="list" allowBlank="1" showInputMessage="1" showErrorMessage="1" sqref="Q8:Q17 Q31 Q20:Q25 Q43:Q45 Q27:Q29">
      <formula1>"10,25,60,100"</formula1>
    </dataValidation>
    <dataValidation type="list" errorStyle="warning" allowBlank="1" showInputMessage="1" showErrorMessage="1" errorTitle="COLOQUE SOLO" error="1,2,3, O 4" sqref="N31 N27:N29">
      <formula1>"4,3,2,1"</formula1>
    </dataValidation>
    <dataValidation type="list" allowBlank="1" showInputMessage="1" showErrorMessage="1" sqref="M31 M27:M29">
      <formula1>"2,6,10"</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CONTROL DE CAMBIOS </vt:lpstr>
      <vt:lpstr>INSTRUCTIVO DE CALIFICACION</vt:lpstr>
      <vt:lpstr>AYB</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dc:creator>
  <cp:lastModifiedBy>Talento Humano</cp:lastModifiedBy>
  <dcterms:created xsi:type="dcterms:W3CDTF">2020-04-30T00:33:16Z</dcterms:created>
  <dcterms:modified xsi:type="dcterms:W3CDTF">2020-11-12T22:28:17Z</dcterms:modified>
</cp:coreProperties>
</file>